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5600" windowHeight="7485"/>
  </bookViews>
  <sheets>
    <sheet name="Sheet1" sheetId="7" r:id="rId1"/>
  </sheets>
  <calcPr calcId="124519"/>
</workbook>
</file>

<file path=xl/calcChain.xml><?xml version="1.0" encoding="utf-8"?>
<calcChain xmlns="http://schemas.openxmlformats.org/spreadsheetml/2006/main">
  <c r="C57" i="7"/>
  <c r="C56"/>
  <c r="K55"/>
  <c r="K53" s="1"/>
  <c r="J55"/>
  <c r="J53" s="1"/>
  <c r="I55"/>
  <c r="I53" s="1"/>
  <c r="H55"/>
  <c r="H53" s="1"/>
  <c r="G55"/>
  <c r="G53" s="1"/>
  <c r="F55"/>
  <c r="F53" s="1"/>
  <c r="E55"/>
  <c r="E53" s="1"/>
  <c r="D55"/>
  <c r="D53" s="1"/>
  <c r="C54"/>
  <c r="C52"/>
  <c r="C50" s="1"/>
  <c r="C51"/>
  <c r="K50"/>
  <c r="J50"/>
  <c r="I50"/>
  <c r="H50"/>
  <c r="G50"/>
  <c r="F50"/>
  <c r="E50"/>
  <c r="D50"/>
  <c r="C48"/>
  <c r="C47" s="1"/>
  <c r="K47"/>
  <c r="J47"/>
  <c r="I47"/>
  <c r="H47"/>
  <c r="G47"/>
  <c r="F47"/>
  <c r="E47"/>
  <c r="D47"/>
  <c r="C45"/>
  <c r="C44" s="1"/>
  <c r="K44"/>
  <c r="J44"/>
  <c r="I44"/>
  <c r="H44"/>
  <c r="G44"/>
  <c r="F44"/>
  <c r="E44"/>
  <c r="D44"/>
  <c r="C43"/>
  <c r="C42" s="1"/>
  <c r="K42"/>
  <c r="J42"/>
  <c r="I42"/>
  <c r="H42"/>
  <c r="G42"/>
  <c r="F42"/>
  <c r="E42"/>
  <c r="D42"/>
  <c r="C41"/>
  <c r="C40" s="1"/>
  <c r="K40"/>
  <c r="J40"/>
  <c r="I40"/>
  <c r="H40"/>
  <c r="G40"/>
  <c r="F40"/>
  <c r="E40"/>
  <c r="D40"/>
  <c r="C32"/>
  <c r="C31" s="1"/>
  <c r="J31"/>
  <c r="J27" s="1"/>
  <c r="H31"/>
  <c r="H27" s="1"/>
  <c r="C29"/>
  <c r="F28"/>
  <c r="F27" s="1"/>
  <c r="E28"/>
  <c r="E27" s="1"/>
  <c r="D28"/>
  <c r="D27" s="1"/>
  <c r="C28"/>
  <c r="C26"/>
  <c r="C25"/>
  <c r="C24"/>
  <c r="C23"/>
  <c r="C22"/>
  <c r="C21"/>
  <c r="C20"/>
  <c r="C19"/>
  <c r="C18"/>
  <c r="C17"/>
  <c r="C16"/>
  <c r="K15"/>
  <c r="J15"/>
  <c r="I15"/>
  <c r="I11" s="1"/>
  <c r="H15"/>
  <c r="G15"/>
  <c r="G11" s="1"/>
  <c r="F15"/>
  <c r="F11" s="1"/>
  <c r="E15"/>
  <c r="E11" s="1"/>
  <c r="D15"/>
  <c r="C14"/>
  <c r="C13"/>
  <c r="H12"/>
  <c r="D12"/>
  <c r="K11"/>
  <c r="J11"/>
  <c r="F37" l="1"/>
  <c r="F46"/>
  <c r="J37"/>
  <c r="C12"/>
  <c r="H11"/>
  <c r="H37" s="1"/>
  <c r="D39"/>
  <c r="H39"/>
  <c r="D11"/>
  <c r="D46"/>
  <c r="H46"/>
  <c r="E37"/>
  <c r="G39"/>
  <c r="K46"/>
  <c r="J46"/>
  <c r="C15"/>
  <c r="F39"/>
  <c r="J39"/>
  <c r="I39"/>
  <c r="C27"/>
  <c r="E46"/>
  <c r="I46"/>
  <c r="K39"/>
  <c r="G46"/>
  <c r="E39"/>
  <c r="E38" s="1"/>
  <c r="C37"/>
  <c r="C39"/>
  <c r="C55"/>
  <c r="C53" s="1"/>
  <c r="C46" s="1"/>
  <c r="D38" l="1"/>
  <c r="F38"/>
  <c r="C11"/>
  <c r="H38"/>
  <c r="C38"/>
  <c r="G38"/>
  <c r="I38"/>
  <c r="J38"/>
  <c r="K38"/>
</calcChain>
</file>

<file path=xl/sharedStrings.xml><?xml version="1.0" encoding="utf-8"?>
<sst xmlns="http://schemas.openxmlformats.org/spreadsheetml/2006/main" count="83" uniqueCount="65">
  <si>
    <t>Sở Tài nguyên và Môi trường tỉnh Hà Nam</t>
  </si>
  <si>
    <t>Chương: 426</t>
  </si>
  <si>
    <t>Đơn vị: 1000 đồng</t>
  </si>
  <si>
    <t>STT</t>
  </si>
  <si>
    <t>Nội dung</t>
  </si>
  <si>
    <t>Tổng số</t>
  </si>
  <si>
    <t>Chi tiết theo đơn vị sử dụng</t>
  </si>
  <si>
    <t>Văn phòng Sở</t>
  </si>
  <si>
    <t>Chi cục BVMT</t>
  </si>
  <si>
    <t>Chi cục Quản lý đất đai</t>
  </si>
  <si>
    <t>TT Quan trắc TNMT</t>
  </si>
  <si>
    <t>VP đăng ký đất đai</t>
  </si>
  <si>
    <t>TT Kỹ Thuật TNMT</t>
  </si>
  <si>
    <t>TT công nghệ TT</t>
  </si>
  <si>
    <t>TT phát triển quỹ đất</t>
  </si>
  <si>
    <t>I</t>
  </si>
  <si>
    <t>Tổng số thu, chi, nộp ngân sách phí, lệ phí</t>
  </si>
  <si>
    <t>Số thu phí, lệ phí</t>
  </si>
  <si>
    <t>1.1</t>
  </si>
  <si>
    <t>Lệ phí</t>
  </si>
  <si>
    <t>Lệ phí cấp pháp khai thác khoáng sản</t>
  </si>
  <si>
    <t>Lệ phí cấp GCN quyền sd đất, quyền sở hữu nhà và tài sản gắn liền với đất</t>
  </si>
  <si>
    <t xml:space="preserve">1.2 </t>
  </si>
  <si>
    <t>Phí</t>
  </si>
  <si>
    <t>Phí thẩm định đánh giá trữ lượng khoáng sản</t>
  </si>
  <si>
    <t>Phí BVMT đối với nước thải (nước thải CN)</t>
  </si>
  <si>
    <t>Phí thẩm định hồ sơ cấp giấy chứng nhận quyền dụng đất</t>
  </si>
  <si>
    <t>Phí TĐ đề án KT và SD nước mặt</t>
  </si>
  <si>
    <t>Phí TĐ đề án xả thải vào nguồn nước, CT thủy lợi</t>
  </si>
  <si>
    <t>Phí TĐ đề án. BC thăm dò đánh giá trữ lượng, khai thác, SD nước dưới đất</t>
  </si>
  <si>
    <t>Phí TĐ báo cáo ĐTM, đề án BVMT chi tiết</t>
  </si>
  <si>
    <t>Phí TĐ phương án CTPH môi trường</t>
  </si>
  <si>
    <t>Phí khai thác và sử dụng tài liệu đất đai</t>
  </si>
  <si>
    <t>Phí giao dịch bảo đảm</t>
  </si>
  <si>
    <t>Chi từ nguồn thu phí được để lại</t>
  </si>
  <si>
    <t>2.1</t>
  </si>
  <si>
    <t>KP thực hiện chế độ tự chủ</t>
  </si>
  <si>
    <t>KP không thực hiện chế độ tự chủ</t>
  </si>
  <si>
    <t>2.2</t>
  </si>
  <si>
    <t>2.3</t>
  </si>
  <si>
    <t>Chi sự nghiệp BVMT</t>
  </si>
  <si>
    <t>Số phí, lệ phí nộp NSNN</t>
  </si>
  <si>
    <t>II</t>
  </si>
  <si>
    <t xml:space="preserve">A </t>
  </si>
  <si>
    <t>Chi từ nguồn CCTL của đơn vị</t>
  </si>
  <si>
    <t>Chi quản lý hành chính (L340-K341)</t>
  </si>
  <si>
    <t>Chi SN Tài nguyên (L280-K332)</t>
  </si>
  <si>
    <t>Chi SN môi trường (L250-K251)</t>
  </si>
  <si>
    <t>B</t>
  </si>
  <si>
    <t>Chi từ nguồn NSNN cấp</t>
  </si>
  <si>
    <t>Kinh phí thực hiện chế độ tự chủ</t>
  </si>
  <si>
    <t>1.2</t>
  </si>
  <si>
    <t>Kinh phí không thực hiện chế độ tự chủ</t>
  </si>
  <si>
    <t>Chi SN môi trường</t>
  </si>
  <si>
    <t>3.1</t>
  </si>
  <si>
    <t>Kinh phí thực hiện chế độ tự chủ (L250-K251)</t>
  </si>
  <si>
    <t>3.2</t>
  </si>
  <si>
    <t>Loại 250 - Khoản 251</t>
  </si>
  <si>
    <t>Loại 250 - Khoản 261</t>
  </si>
  <si>
    <t>Phí TĐ cấp giấy phép hoạt động đo đạc bản đồ</t>
  </si>
  <si>
    <t>Dự toán chi năm 2020</t>
  </si>
  <si>
    <t>Chi sự nghiệp tài nguyên (L280-K332)</t>
  </si>
  <si>
    <t>(Kèm theo Quyết định số       /QĐ-STN&amp;MT ngày      tháng 01 năm 2020 của Giám đốc Sở TN&amp;MT)</t>
  </si>
  <si>
    <t xml:space="preserve"> a</t>
  </si>
  <si>
    <t>DỰ TOÁN THU, CHI NGÂN SÁCH NHÀ NƯỚC ĐƯỢC GIAO VÀ PHÂN BỔ CHO CÁC ĐƠN VỊ NĂM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</si>
</sst>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64" fontId="8" fillId="0" borderId="2" xfId="1" applyNumberFormat="1" applyFont="1" applyBorder="1" applyAlignment="1">
      <alignment horizontal="right"/>
    </xf>
    <xf numFmtId="164" fontId="10" fillId="0" borderId="2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164" fontId="13" fillId="0" borderId="2" xfId="1" applyNumberFormat="1" applyFont="1" applyBorder="1" applyAlignment="1">
      <alignment horizontal="right"/>
    </xf>
    <xf numFmtId="0" fontId="14" fillId="0" borderId="2" xfId="0" applyFont="1" applyBorder="1" applyAlignment="1">
      <alignment vertical="center" wrapText="1"/>
    </xf>
    <xf numFmtId="164" fontId="15" fillId="0" borderId="2" xfId="1" applyNumberFormat="1" applyFont="1" applyBorder="1" applyAlignment="1">
      <alignment horizontal="right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164" fontId="15" fillId="0" borderId="2" xfId="1" applyNumberFormat="1" applyFont="1" applyBorder="1"/>
    <xf numFmtId="164" fontId="4" fillId="0" borderId="0" xfId="0" applyNumberFormat="1" applyFont="1"/>
    <xf numFmtId="164" fontId="11" fillId="0" borderId="2" xfId="1" applyNumberFormat="1" applyFont="1" applyBorder="1"/>
    <xf numFmtId="164" fontId="15" fillId="0" borderId="2" xfId="0" applyNumberFormat="1" applyFont="1" applyBorder="1"/>
    <xf numFmtId="0" fontId="15" fillId="0" borderId="2" xfId="0" applyFont="1" applyBorder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A3" sqref="A3:K3"/>
    </sheetView>
  </sheetViews>
  <sheetFormatPr defaultRowHeight="18.75"/>
  <cols>
    <col min="1" max="1" width="4.140625" style="2" customWidth="1"/>
    <col min="2" max="2" width="41.28515625" style="2" customWidth="1"/>
    <col min="3" max="3" width="12" style="2" customWidth="1"/>
    <col min="4" max="4" width="10.7109375" style="2" customWidth="1"/>
    <col min="5" max="5" width="11.42578125" style="2" customWidth="1"/>
    <col min="6" max="7" width="10.5703125" style="2" customWidth="1"/>
    <col min="8" max="8" width="11" style="2" customWidth="1"/>
    <col min="9" max="9" width="10.140625" style="2" customWidth="1"/>
    <col min="10" max="10" width="10.85546875" style="2" customWidth="1"/>
    <col min="11" max="11" width="10.5703125" style="2" customWidth="1"/>
    <col min="12" max="13" width="9.140625" style="2"/>
    <col min="14" max="14" width="13.42578125" style="2" customWidth="1"/>
    <col min="15" max="16384" width="9.140625" style="2"/>
  </cols>
  <sheetData>
    <row r="1" spans="1:11">
      <c r="A1" s="1" t="s">
        <v>0</v>
      </c>
      <c r="B1" s="1"/>
    </row>
    <row r="2" spans="1:11">
      <c r="A2" s="1" t="s">
        <v>1</v>
      </c>
    </row>
    <row r="3" spans="1:11">
      <c r="A3" s="24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>
      <c r="A4" s="25" t="s">
        <v>62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>
      <c r="A5" s="3"/>
      <c r="B5" s="3"/>
      <c r="C5" s="4"/>
      <c r="J5" s="26" t="s">
        <v>2</v>
      </c>
      <c r="K5" s="26"/>
    </row>
    <row r="6" spans="1:11">
      <c r="A6" s="27" t="s">
        <v>3</v>
      </c>
      <c r="B6" s="27" t="s">
        <v>4</v>
      </c>
      <c r="C6" s="27" t="s">
        <v>5</v>
      </c>
      <c r="D6" s="29" t="s">
        <v>6</v>
      </c>
      <c r="E6" s="29"/>
      <c r="F6" s="29"/>
      <c r="G6" s="29"/>
      <c r="H6" s="29"/>
      <c r="I6" s="29"/>
      <c r="J6" s="29"/>
      <c r="K6" s="29"/>
    </row>
    <row r="7" spans="1:11">
      <c r="A7" s="28"/>
      <c r="B7" s="28"/>
      <c r="C7" s="28"/>
      <c r="D7" s="27" t="s">
        <v>7</v>
      </c>
      <c r="E7" s="27" t="s">
        <v>8</v>
      </c>
      <c r="F7" s="27" t="s">
        <v>9</v>
      </c>
      <c r="G7" s="27" t="s">
        <v>10</v>
      </c>
      <c r="H7" s="27" t="s">
        <v>11</v>
      </c>
      <c r="I7" s="27" t="s">
        <v>12</v>
      </c>
      <c r="J7" s="27" t="s">
        <v>13</v>
      </c>
      <c r="K7" s="27" t="s">
        <v>14</v>
      </c>
    </row>
    <row r="8" spans="1:11">
      <c r="A8" s="28"/>
      <c r="B8" s="28"/>
      <c r="C8" s="28"/>
      <c r="D8" s="30"/>
      <c r="E8" s="30"/>
      <c r="F8" s="30"/>
      <c r="G8" s="30"/>
      <c r="H8" s="30"/>
      <c r="I8" s="30"/>
      <c r="J8" s="30"/>
      <c r="K8" s="30"/>
    </row>
    <row r="9" spans="1:11">
      <c r="A9" s="28"/>
      <c r="B9" s="28"/>
      <c r="C9" s="28"/>
      <c r="D9" s="30"/>
      <c r="E9" s="30"/>
      <c r="F9" s="30"/>
      <c r="G9" s="30"/>
      <c r="H9" s="30"/>
      <c r="I9" s="30"/>
      <c r="J9" s="30"/>
      <c r="K9" s="30"/>
    </row>
    <row r="10" spans="1:11">
      <c r="A10" s="5" t="s">
        <v>15</v>
      </c>
      <c r="B10" s="6" t="s">
        <v>16</v>
      </c>
      <c r="C10" s="7"/>
      <c r="D10" s="8"/>
      <c r="E10" s="8"/>
      <c r="F10" s="8"/>
      <c r="G10" s="8"/>
      <c r="H10" s="8"/>
      <c r="I10" s="8"/>
      <c r="J10" s="8"/>
      <c r="K10" s="8"/>
    </row>
    <row r="11" spans="1:11">
      <c r="A11" s="5">
        <v>1</v>
      </c>
      <c r="B11" s="6" t="s">
        <v>17</v>
      </c>
      <c r="C11" s="9">
        <f>C12+C15</f>
        <v>5634000</v>
      </c>
      <c r="D11" s="9">
        <f t="shared" ref="D11:K11" si="0">D12+D15</f>
        <v>84000</v>
      </c>
      <c r="E11" s="9">
        <f t="shared" si="0"/>
        <v>1370000</v>
      </c>
      <c r="F11" s="9">
        <f t="shared" si="0"/>
        <v>150000</v>
      </c>
      <c r="G11" s="9">
        <f t="shared" si="0"/>
        <v>0</v>
      </c>
      <c r="H11" s="9">
        <f t="shared" si="0"/>
        <v>4010000</v>
      </c>
      <c r="I11" s="9">
        <f t="shared" si="0"/>
        <v>0</v>
      </c>
      <c r="J11" s="9">
        <f t="shared" si="0"/>
        <v>20000</v>
      </c>
      <c r="K11" s="9">
        <f t="shared" si="0"/>
        <v>0</v>
      </c>
    </row>
    <row r="12" spans="1:11">
      <c r="A12" s="5" t="s">
        <v>18</v>
      </c>
      <c r="B12" s="6" t="s">
        <v>19</v>
      </c>
      <c r="C12" s="10">
        <f>C13+C14</f>
        <v>340000</v>
      </c>
      <c r="D12" s="10">
        <f t="shared" ref="D12:H12" si="1">D13+D14</f>
        <v>40000</v>
      </c>
      <c r="E12" s="10"/>
      <c r="F12" s="10"/>
      <c r="G12" s="10"/>
      <c r="H12" s="10">
        <f t="shared" si="1"/>
        <v>300000</v>
      </c>
      <c r="I12" s="10"/>
      <c r="J12" s="10"/>
      <c r="K12" s="11"/>
    </row>
    <row r="13" spans="1:11">
      <c r="A13" s="5"/>
      <c r="B13" s="12" t="s">
        <v>20</v>
      </c>
      <c r="C13" s="13">
        <f>D13</f>
        <v>40000</v>
      </c>
      <c r="D13" s="13">
        <v>40000</v>
      </c>
      <c r="E13" s="13"/>
      <c r="F13" s="13"/>
      <c r="G13" s="13"/>
      <c r="H13" s="13"/>
      <c r="I13" s="13"/>
      <c r="J13" s="13"/>
      <c r="K13" s="13"/>
    </row>
    <row r="14" spans="1:11" ht="31.5">
      <c r="A14" s="5"/>
      <c r="B14" s="12" t="s">
        <v>21</v>
      </c>
      <c r="C14" s="13">
        <f>H14</f>
        <v>300000</v>
      </c>
      <c r="D14" s="13"/>
      <c r="E14" s="13"/>
      <c r="F14" s="13"/>
      <c r="G14" s="13"/>
      <c r="H14" s="13">
        <v>300000</v>
      </c>
      <c r="I14" s="13"/>
      <c r="J14" s="13"/>
      <c r="K14" s="13"/>
    </row>
    <row r="15" spans="1:11">
      <c r="A15" s="5" t="s">
        <v>22</v>
      </c>
      <c r="B15" s="14" t="s">
        <v>23</v>
      </c>
      <c r="C15" s="10">
        <f>C16+C17+C18+C19+C20+C21+C23+C24+C25+C26+C22</f>
        <v>5294000</v>
      </c>
      <c r="D15" s="10">
        <f t="shared" ref="D15:K15" si="2">D16+D17+D18+D19+D20+D21+D23+D24+D25+D26+D22</f>
        <v>44000</v>
      </c>
      <c r="E15" s="10">
        <f t="shared" si="2"/>
        <v>1370000</v>
      </c>
      <c r="F15" s="10">
        <f t="shared" si="2"/>
        <v>150000</v>
      </c>
      <c r="G15" s="10">
        <f t="shared" si="2"/>
        <v>0</v>
      </c>
      <c r="H15" s="10">
        <f t="shared" si="2"/>
        <v>3710000</v>
      </c>
      <c r="I15" s="10">
        <f t="shared" si="2"/>
        <v>0</v>
      </c>
      <c r="J15" s="10">
        <f t="shared" si="2"/>
        <v>20000</v>
      </c>
      <c r="K15" s="10">
        <f t="shared" si="2"/>
        <v>0</v>
      </c>
    </row>
    <row r="16" spans="1:11">
      <c r="A16" s="5"/>
      <c r="B16" s="12" t="s">
        <v>24</v>
      </c>
      <c r="C16" s="13">
        <f>D16+E16+F16+G16+H16+I16+J16+K16</f>
        <v>14000</v>
      </c>
      <c r="D16" s="13">
        <v>14000</v>
      </c>
      <c r="E16" s="13"/>
      <c r="F16" s="13"/>
      <c r="G16" s="13"/>
      <c r="H16" s="13"/>
      <c r="I16" s="13"/>
      <c r="J16" s="13"/>
      <c r="K16" s="13"/>
    </row>
    <row r="17" spans="1:11">
      <c r="A17" s="5"/>
      <c r="B17" s="12" t="s">
        <v>25</v>
      </c>
      <c r="C17" s="13">
        <f t="shared" ref="C17:C26" si="3">D17+E17+F17+G17+H17+I17+J17+K17</f>
        <v>600000</v>
      </c>
      <c r="D17" s="13"/>
      <c r="E17" s="13">
        <v>600000</v>
      </c>
      <c r="F17" s="13"/>
      <c r="G17" s="13"/>
      <c r="H17" s="13"/>
      <c r="I17" s="13"/>
      <c r="J17" s="13"/>
      <c r="K17" s="13"/>
    </row>
    <row r="18" spans="1:11" ht="31.5">
      <c r="A18" s="5"/>
      <c r="B18" s="12" t="s">
        <v>26</v>
      </c>
      <c r="C18" s="13">
        <f t="shared" si="3"/>
        <v>3230000</v>
      </c>
      <c r="D18" s="13"/>
      <c r="E18" s="13"/>
      <c r="F18" s="13">
        <v>150000</v>
      </c>
      <c r="G18" s="13"/>
      <c r="H18" s="13">
        <v>3080000</v>
      </c>
      <c r="I18" s="13"/>
      <c r="J18" s="13"/>
      <c r="K18" s="13"/>
    </row>
    <row r="19" spans="1:11">
      <c r="A19" s="5"/>
      <c r="B19" s="12" t="s">
        <v>27</v>
      </c>
      <c r="C19" s="13">
        <f t="shared" si="3"/>
        <v>8000</v>
      </c>
      <c r="D19" s="13">
        <v>8000</v>
      </c>
      <c r="E19" s="13"/>
      <c r="F19" s="13"/>
      <c r="G19" s="13"/>
      <c r="H19" s="13"/>
      <c r="I19" s="13"/>
      <c r="J19" s="13"/>
      <c r="K19" s="13"/>
    </row>
    <row r="20" spans="1:11" ht="31.5">
      <c r="A20" s="5"/>
      <c r="B20" s="12" t="s">
        <v>28</v>
      </c>
      <c r="C20" s="13">
        <f t="shared" si="3"/>
        <v>8000</v>
      </c>
      <c r="D20" s="13">
        <v>8000</v>
      </c>
      <c r="E20" s="13"/>
      <c r="F20" s="13"/>
      <c r="G20" s="13"/>
      <c r="H20" s="13"/>
      <c r="I20" s="13"/>
      <c r="J20" s="13"/>
      <c r="K20" s="13"/>
    </row>
    <row r="21" spans="1:11" ht="31.5">
      <c r="A21" s="5"/>
      <c r="B21" s="12" t="s">
        <v>29</v>
      </c>
      <c r="C21" s="13">
        <f t="shared" si="3"/>
        <v>4000</v>
      </c>
      <c r="D21" s="13">
        <v>4000</v>
      </c>
      <c r="E21" s="13"/>
      <c r="F21" s="13"/>
      <c r="G21" s="13"/>
      <c r="H21" s="13"/>
      <c r="I21" s="13"/>
      <c r="J21" s="13"/>
      <c r="K21" s="13"/>
    </row>
    <row r="22" spans="1:11" ht="31.5">
      <c r="A22" s="5"/>
      <c r="B22" s="12" t="s">
        <v>59</v>
      </c>
      <c r="C22" s="13">
        <f t="shared" si="3"/>
        <v>10000</v>
      </c>
      <c r="D22" s="13">
        <v>10000</v>
      </c>
      <c r="E22" s="13"/>
      <c r="F22" s="13"/>
      <c r="G22" s="13"/>
      <c r="H22" s="13"/>
      <c r="I22" s="13"/>
      <c r="J22" s="13"/>
      <c r="K22" s="13"/>
    </row>
    <row r="23" spans="1:11">
      <c r="A23" s="5"/>
      <c r="B23" s="12" t="s">
        <v>30</v>
      </c>
      <c r="C23" s="13">
        <f t="shared" si="3"/>
        <v>650000</v>
      </c>
      <c r="D23" s="13"/>
      <c r="E23" s="13">
        <v>650000</v>
      </c>
      <c r="F23" s="13"/>
      <c r="G23" s="13"/>
      <c r="H23" s="13"/>
      <c r="I23" s="13"/>
      <c r="J23" s="13"/>
      <c r="K23" s="13"/>
    </row>
    <row r="24" spans="1:11">
      <c r="A24" s="5"/>
      <c r="B24" s="12" t="s">
        <v>31</v>
      </c>
      <c r="C24" s="13">
        <f t="shared" si="3"/>
        <v>120000</v>
      </c>
      <c r="D24" s="13"/>
      <c r="E24" s="13">
        <v>120000</v>
      </c>
      <c r="F24" s="13"/>
      <c r="G24" s="13"/>
      <c r="H24" s="13"/>
      <c r="I24" s="13"/>
      <c r="J24" s="13"/>
      <c r="K24" s="13"/>
    </row>
    <row r="25" spans="1:11">
      <c r="A25" s="5"/>
      <c r="B25" s="12" t="s">
        <v>32</v>
      </c>
      <c r="C25" s="13">
        <f t="shared" si="3"/>
        <v>50000</v>
      </c>
      <c r="D25" s="13"/>
      <c r="E25" s="13"/>
      <c r="F25" s="13"/>
      <c r="G25" s="13"/>
      <c r="H25" s="13">
        <v>30000</v>
      </c>
      <c r="I25" s="13"/>
      <c r="J25" s="13">
        <v>20000</v>
      </c>
      <c r="K25" s="13"/>
    </row>
    <row r="26" spans="1:11">
      <c r="A26" s="5"/>
      <c r="B26" s="12" t="s">
        <v>33</v>
      </c>
      <c r="C26" s="13">
        <f t="shared" si="3"/>
        <v>600000</v>
      </c>
      <c r="D26" s="13"/>
      <c r="E26" s="13"/>
      <c r="F26" s="13"/>
      <c r="G26" s="13"/>
      <c r="H26" s="13">
        <v>600000</v>
      </c>
      <c r="I26" s="13"/>
      <c r="J26" s="13"/>
      <c r="K26" s="13"/>
    </row>
    <row r="27" spans="1:11">
      <c r="A27" s="5">
        <v>2</v>
      </c>
      <c r="B27" s="6" t="s">
        <v>34</v>
      </c>
      <c r="C27" s="9">
        <f>C28+C31</f>
        <v>2970000</v>
      </c>
      <c r="D27" s="9">
        <f t="shared" ref="D27:J27" si="4">D28+D31</f>
        <v>30000</v>
      </c>
      <c r="E27" s="9">
        <f t="shared" si="4"/>
        <v>612000</v>
      </c>
      <c r="F27" s="9">
        <f t="shared" si="4"/>
        <v>90000</v>
      </c>
      <c r="G27" s="9"/>
      <c r="H27" s="9">
        <f t="shared" si="4"/>
        <v>2226000</v>
      </c>
      <c r="I27" s="9"/>
      <c r="J27" s="9">
        <f t="shared" si="4"/>
        <v>12000</v>
      </c>
      <c r="K27" s="9"/>
    </row>
    <row r="28" spans="1:11">
      <c r="A28" s="15" t="s">
        <v>35</v>
      </c>
      <c r="B28" s="16" t="s">
        <v>45</v>
      </c>
      <c r="C28" s="10">
        <f>C29+C30</f>
        <v>732000</v>
      </c>
      <c r="D28" s="10">
        <f t="shared" ref="D28:F28" si="5">D29+D30</f>
        <v>30000</v>
      </c>
      <c r="E28" s="10">
        <f t="shared" si="5"/>
        <v>612000</v>
      </c>
      <c r="F28" s="10">
        <f t="shared" si="5"/>
        <v>90000</v>
      </c>
      <c r="G28" s="13"/>
      <c r="H28" s="13"/>
      <c r="I28" s="13"/>
      <c r="J28" s="13"/>
      <c r="K28" s="13"/>
    </row>
    <row r="29" spans="1:11">
      <c r="A29" s="15"/>
      <c r="B29" s="17" t="s">
        <v>36</v>
      </c>
      <c r="C29" s="13">
        <f>D29+E29+F29</f>
        <v>732000</v>
      </c>
      <c r="D29" s="13">
        <v>30000</v>
      </c>
      <c r="E29" s="13">
        <v>612000</v>
      </c>
      <c r="F29" s="13">
        <v>90000</v>
      </c>
      <c r="G29" s="13"/>
      <c r="H29" s="13"/>
      <c r="I29" s="13"/>
      <c r="J29" s="13"/>
      <c r="K29" s="13"/>
    </row>
    <row r="30" spans="1:11">
      <c r="A30" s="15"/>
      <c r="B30" s="17" t="s">
        <v>37</v>
      </c>
      <c r="C30" s="10"/>
      <c r="D30" s="13"/>
      <c r="E30" s="13"/>
      <c r="F30" s="13"/>
      <c r="G30" s="13"/>
      <c r="H30" s="13"/>
      <c r="I30" s="13"/>
      <c r="J30" s="13"/>
      <c r="K30" s="13"/>
    </row>
    <row r="31" spans="1:11">
      <c r="A31" s="15" t="s">
        <v>38</v>
      </c>
      <c r="B31" s="16" t="s">
        <v>61</v>
      </c>
      <c r="C31" s="10">
        <f>C32</f>
        <v>2238000</v>
      </c>
      <c r="D31" s="10"/>
      <c r="E31" s="10"/>
      <c r="F31" s="10"/>
      <c r="G31" s="10"/>
      <c r="H31" s="10">
        <f t="shared" ref="H31:J31" si="6">H32</f>
        <v>2226000</v>
      </c>
      <c r="I31" s="10"/>
      <c r="J31" s="10">
        <f t="shared" si="6"/>
        <v>12000</v>
      </c>
      <c r="K31" s="10"/>
    </row>
    <row r="32" spans="1:11">
      <c r="A32" s="15"/>
      <c r="B32" s="17" t="s">
        <v>36</v>
      </c>
      <c r="C32" s="13">
        <f>H32+J32</f>
        <v>2238000</v>
      </c>
      <c r="D32" s="13"/>
      <c r="E32" s="13"/>
      <c r="F32" s="13"/>
      <c r="G32" s="13"/>
      <c r="H32" s="13">
        <v>2226000</v>
      </c>
      <c r="I32" s="13"/>
      <c r="J32" s="13">
        <v>12000</v>
      </c>
      <c r="K32" s="13"/>
    </row>
    <row r="33" spans="1:14">
      <c r="A33" s="15"/>
      <c r="B33" s="17" t="s">
        <v>37</v>
      </c>
      <c r="C33" s="10"/>
      <c r="D33" s="13"/>
      <c r="E33" s="13"/>
      <c r="F33" s="13"/>
      <c r="G33" s="13"/>
      <c r="H33" s="13"/>
      <c r="I33" s="13"/>
      <c r="J33" s="13"/>
      <c r="K33" s="13"/>
    </row>
    <row r="34" spans="1:14" hidden="1">
      <c r="A34" s="15" t="s">
        <v>39</v>
      </c>
      <c r="B34" s="16" t="s">
        <v>40</v>
      </c>
      <c r="C34" s="10"/>
      <c r="D34" s="13"/>
      <c r="E34" s="13"/>
      <c r="F34" s="13"/>
      <c r="G34" s="13"/>
      <c r="H34" s="13"/>
      <c r="I34" s="13"/>
      <c r="J34" s="13"/>
      <c r="K34" s="13"/>
    </row>
    <row r="35" spans="1:14" hidden="1">
      <c r="A35" s="15"/>
      <c r="B35" s="17" t="s">
        <v>36</v>
      </c>
      <c r="C35" s="10"/>
      <c r="D35" s="13"/>
      <c r="E35" s="13"/>
      <c r="F35" s="13"/>
      <c r="G35" s="13"/>
      <c r="H35" s="13"/>
      <c r="I35" s="13"/>
      <c r="J35" s="13"/>
      <c r="K35" s="13"/>
    </row>
    <row r="36" spans="1:14" hidden="1">
      <c r="A36" s="15"/>
      <c r="B36" s="17" t="s">
        <v>37</v>
      </c>
      <c r="C36" s="10"/>
      <c r="D36" s="13"/>
      <c r="E36" s="13"/>
      <c r="F36" s="13"/>
      <c r="G36" s="13"/>
      <c r="H36" s="13"/>
      <c r="I36" s="13"/>
      <c r="J36" s="13"/>
      <c r="K36" s="13"/>
    </row>
    <row r="37" spans="1:14">
      <c r="A37" s="5">
        <v>3</v>
      </c>
      <c r="B37" s="6" t="s">
        <v>41</v>
      </c>
      <c r="C37" s="9">
        <f>D37+E37+F37+H37+J37</f>
        <v>2664000</v>
      </c>
      <c r="D37" s="13">
        <v>54000</v>
      </c>
      <c r="E37" s="13">
        <f>E11-E27</f>
        <v>758000</v>
      </c>
      <c r="F37" s="13">
        <f>F11-F27</f>
        <v>60000</v>
      </c>
      <c r="G37" s="13"/>
      <c r="H37" s="13">
        <f>H11-H27</f>
        <v>1784000</v>
      </c>
      <c r="I37" s="13"/>
      <c r="J37" s="13">
        <f>J11-J27</f>
        <v>8000</v>
      </c>
      <c r="K37" s="13"/>
    </row>
    <row r="38" spans="1:14">
      <c r="A38" s="5" t="s">
        <v>42</v>
      </c>
      <c r="B38" s="6" t="s">
        <v>60</v>
      </c>
      <c r="C38" s="9">
        <f t="shared" ref="C38:K38" si="7">C39+C46</f>
        <v>56061000</v>
      </c>
      <c r="D38" s="9">
        <f t="shared" si="7"/>
        <v>8027000</v>
      </c>
      <c r="E38" s="9">
        <f t="shared" si="7"/>
        <v>28217000</v>
      </c>
      <c r="F38" s="9">
        <f t="shared" si="7"/>
        <v>1488000</v>
      </c>
      <c r="G38" s="9">
        <f t="shared" si="7"/>
        <v>3297000</v>
      </c>
      <c r="H38" s="9">
        <f t="shared" si="7"/>
        <v>9025000</v>
      </c>
      <c r="I38" s="9">
        <f t="shared" si="7"/>
        <v>1195000</v>
      </c>
      <c r="J38" s="9">
        <f t="shared" si="7"/>
        <v>2642000</v>
      </c>
      <c r="K38" s="9">
        <f t="shared" si="7"/>
        <v>2170000</v>
      </c>
    </row>
    <row r="39" spans="1:14">
      <c r="A39" s="5" t="s">
        <v>43</v>
      </c>
      <c r="B39" s="6" t="s">
        <v>44</v>
      </c>
      <c r="C39" s="9">
        <f t="shared" ref="C39:K39" si="8">C40+C42+C44</f>
        <v>1363000</v>
      </c>
      <c r="D39" s="9">
        <f t="shared" si="8"/>
        <v>10000</v>
      </c>
      <c r="E39" s="9">
        <f t="shared" si="8"/>
        <v>243000</v>
      </c>
      <c r="F39" s="9">
        <f t="shared" si="8"/>
        <v>40000</v>
      </c>
      <c r="G39" s="9">
        <f t="shared" si="8"/>
        <v>40000</v>
      </c>
      <c r="H39" s="9">
        <f t="shared" si="8"/>
        <v>1030000</v>
      </c>
      <c r="I39" s="9">
        <f t="shared" si="8"/>
        <v>0</v>
      </c>
      <c r="J39" s="9">
        <f t="shared" si="8"/>
        <v>0</v>
      </c>
      <c r="K39" s="9">
        <f t="shared" si="8"/>
        <v>0</v>
      </c>
    </row>
    <row r="40" spans="1:14">
      <c r="A40" s="15">
        <v>1</v>
      </c>
      <c r="B40" s="16" t="s">
        <v>45</v>
      </c>
      <c r="C40" s="10">
        <f>C41</f>
        <v>293000</v>
      </c>
      <c r="D40" s="10">
        <f t="shared" ref="D40:K40" si="9">D41</f>
        <v>10000</v>
      </c>
      <c r="E40" s="10">
        <f t="shared" si="9"/>
        <v>243000</v>
      </c>
      <c r="F40" s="10">
        <f t="shared" si="9"/>
        <v>40000</v>
      </c>
      <c r="G40" s="10">
        <f t="shared" si="9"/>
        <v>0</v>
      </c>
      <c r="H40" s="10">
        <f t="shared" si="9"/>
        <v>0</v>
      </c>
      <c r="I40" s="10">
        <f t="shared" si="9"/>
        <v>0</v>
      </c>
      <c r="J40" s="10">
        <f t="shared" si="9"/>
        <v>0</v>
      </c>
      <c r="K40" s="10">
        <f t="shared" si="9"/>
        <v>0</v>
      </c>
    </row>
    <row r="41" spans="1:14">
      <c r="A41" s="18" t="s">
        <v>63</v>
      </c>
      <c r="B41" s="17" t="s">
        <v>36</v>
      </c>
      <c r="C41" s="13">
        <f>D41+E41+F41</f>
        <v>293000</v>
      </c>
      <c r="D41" s="19">
        <v>10000</v>
      </c>
      <c r="E41" s="13">
        <v>243000</v>
      </c>
      <c r="F41" s="19">
        <v>40000</v>
      </c>
      <c r="G41" s="19"/>
      <c r="H41" s="19"/>
      <c r="I41" s="19"/>
      <c r="J41" s="19"/>
      <c r="K41" s="19"/>
    </row>
    <row r="42" spans="1:14">
      <c r="A42" s="15">
        <v>2</v>
      </c>
      <c r="B42" s="16" t="s">
        <v>46</v>
      </c>
      <c r="C42" s="10">
        <f>C43</f>
        <v>1030000</v>
      </c>
      <c r="D42" s="10">
        <f t="shared" ref="D42:K42" si="10">D43</f>
        <v>0</v>
      </c>
      <c r="E42" s="10">
        <f t="shared" si="10"/>
        <v>0</v>
      </c>
      <c r="F42" s="10">
        <f t="shared" si="10"/>
        <v>0</v>
      </c>
      <c r="G42" s="10">
        <f t="shared" si="10"/>
        <v>0</v>
      </c>
      <c r="H42" s="10">
        <f t="shared" si="10"/>
        <v>1030000</v>
      </c>
      <c r="I42" s="10">
        <f t="shared" si="10"/>
        <v>0</v>
      </c>
      <c r="J42" s="10">
        <f t="shared" si="10"/>
        <v>0</v>
      </c>
      <c r="K42" s="10">
        <f t="shared" si="10"/>
        <v>0</v>
      </c>
      <c r="N42" s="20"/>
    </row>
    <row r="43" spans="1:14">
      <c r="A43" s="18" t="s">
        <v>63</v>
      </c>
      <c r="B43" s="17" t="s">
        <v>36</v>
      </c>
      <c r="C43" s="13">
        <f>H43+I43+J43+K43</f>
        <v>1030000</v>
      </c>
      <c r="D43" s="19"/>
      <c r="E43" s="9"/>
      <c r="F43" s="19"/>
      <c r="G43" s="19"/>
      <c r="H43" s="19">
        <v>1030000</v>
      </c>
      <c r="I43" s="19"/>
      <c r="J43" s="19"/>
      <c r="K43" s="19"/>
      <c r="N43" s="20"/>
    </row>
    <row r="44" spans="1:14">
      <c r="A44" s="15">
        <v>3</v>
      </c>
      <c r="B44" s="16" t="s">
        <v>47</v>
      </c>
      <c r="C44" s="10">
        <f>C45</f>
        <v>40000</v>
      </c>
      <c r="D44" s="10">
        <f t="shared" ref="D44:K44" si="11">D45</f>
        <v>0</v>
      </c>
      <c r="E44" s="10">
        <f t="shared" si="11"/>
        <v>0</v>
      </c>
      <c r="F44" s="10">
        <f t="shared" si="11"/>
        <v>0</v>
      </c>
      <c r="G44" s="10">
        <f t="shared" si="11"/>
        <v>40000</v>
      </c>
      <c r="H44" s="10">
        <f t="shared" si="11"/>
        <v>0</v>
      </c>
      <c r="I44" s="10">
        <f t="shared" si="11"/>
        <v>0</v>
      </c>
      <c r="J44" s="10">
        <f t="shared" si="11"/>
        <v>0</v>
      </c>
      <c r="K44" s="10">
        <f t="shared" si="11"/>
        <v>0</v>
      </c>
      <c r="N44" s="20"/>
    </row>
    <row r="45" spans="1:14">
      <c r="A45" s="18" t="s">
        <v>63</v>
      </c>
      <c r="B45" s="17" t="s">
        <v>36</v>
      </c>
      <c r="C45" s="13">
        <f>G45</f>
        <v>40000</v>
      </c>
      <c r="D45" s="19"/>
      <c r="E45" s="9"/>
      <c r="F45" s="19"/>
      <c r="G45" s="19">
        <v>40000</v>
      </c>
      <c r="H45" s="19"/>
      <c r="I45" s="19"/>
      <c r="J45" s="19"/>
      <c r="K45" s="19"/>
      <c r="N45" s="20"/>
    </row>
    <row r="46" spans="1:14">
      <c r="A46" s="5" t="s">
        <v>48</v>
      </c>
      <c r="B46" s="6" t="s">
        <v>49</v>
      </c>
      <c r="C46" s="9">
        <f t="shared" ref="C46:K46" si="12">C47+C50+C53</f>
        <v>54698000</v>
      </c>
      <c r="D46" s="9">
        <f t="shared" si="12"/>
        <v>8017000</v>
      </c>
      <c r="E46" s="9">
        <f t="shared" si="12"/>
        <v>27974000</v>
      </c>
      <c r="F46" s="9">
        <f t="shared" si="12"/>
        <v>1448000</v>
      </c>
      <c r="G46" s="9">
        <f t="shared" si="12"/>
        <v>3257000</v>
      </c>
      <c r="H46" s="9">
        <f t="shared" si="12"/>
        <v>7995000</v>
      </c>
      <c r="I46" s="9">
        <f t="shared" si="12"/>
        <v>1195000</v>
      </c>
      <c r="J46" s="9">
        <f t="shared" si="12"/>
        <v>2642000</v>
      </c>
      <c r="K46" s="9">
        <f t="shared" si="12"/>
        <v>2170000</v>
      </c>
    </row>
    <row r="47" spans="1:14">
      <c r="A47" s="5">
        <v>1</v>
      </c>
      <c r="B47" s="6" t="s">
        <v>45</v>
      </c>
      <c r="C47" s="9">
        <f t="shared" ref="C47:K47" si="13">C48+C49</f>
        <v>7976000</v>
      </c>
      <c r="D47" s="9">
        <f t="shared" si="13"/>
        <v>5654000</v>
      </c>
      <c r="E47" s="9">
        <f t="shared" si="13"/>
        <v>1219000</v>
      </c>
      <c r="F47" s="9">
        <f t="shared" si="13"/>
        <v>1103000</v>
      </c>
      <c r="G47" s="9">
        <f t="shared" si="13"/>
        <v>0</v>
      </c>
      <c r="H47" s="9">
        <f t="shared" si="13"/>
        <v>0</v>
      </c>
      <c r="I47" s="9">
        <f t="shared" si="13"/>
        <v>0</v>
      </c>
      <c r="J47" s="9">
        <f t="shared" si="13"/>
        <v>0</v>
      </c>
      <c r="K47" s="9">
        <f t="shared" si="13"/>
        <v>0</v>
      </c>
    </row>
    <row r="48" spans="1:14">
      <c r="A48" s="18" t="s">
        <v>18</v>
      </c>
      <c r="B48" s="17" t="s">
        <v>50</v>
      </c>
      <c r="C48" s="13">
        <f>D48+E48+F48</f>
        <v>7976000</v>
      </c>
      <c r="D48" s="19">
        <v>5654000</v>
      </c>
      <c r="E48" s="13">
        <v>1219000</v>
      </c>
      <c r="F48" s="19">
        <v>1103000</v>
      </c>
      <c r="G48" s="19"/>
      <c r="H48" s="19"/>
      <c r="I48" s="19"/>
      <c r="J48" s="19"/>
      <c r="K48" s="19"/>
    </row>
    <row r="49" spans="1:11">
      <c r="A49" s="18" t="s">
        <v>51</v>
      </c>
      <c r="B49" s="17" t="s">
        <v>52</v>
      </c>
      <c r="C49" s="13"/>
      <c r="D49" s="19"/>
      <c r="E49" s="13"/>
      <c r="F49" s="19"/>
      <c r="G49" s="19"/>
      <c r="H49" s="19"/>
      <c r="I49" s="19"/>
      <c r="J49" s="19"/>
      <c r="K49" s="19"/>
    </row>
    <row r="50" spans="1:11">
      <c r="A50" s="5">
        <v>2</v>
      </c>
      <c r="B50" s="6" t="s">
        <v>46</v>
      </c>
      <c r="C50" s="21">
        <f>C51+C52</f>
        <v>15321000</v>
      </c>
      <c r="D50" s="21">
        <f t="shared" ref="D50:K50" si="14">D51+D52</f>
        <v>1294000</v>
      </c>
      <c r="E50" s="21">
        <f t="shared" si="14"/>
        <v>0</v>
      </c>
      <c r="F50" s="21">
        <f t="shared" si="14"/>
        <v>345000</v>
      </c>
      <c r="G50" s="21">
        <f t="shared" si="14"/>
        <v>0</v>
      </c>
      <c r="H50" s="21">
        <f t="shared" si="14"/>
        <v>7995000</v>
      </c>
      <c r="I50" s="21">
        <f t="shared" si="14"/>
        <v>1195000</v>
      </c>
      <c r="J50" s="21">
        <f t="shared" si="14"/>
        <v>2322000</v>
      </c>
      <c r="K50" s="21">
        <f t="shared" si="14"/>
        <v>2170000</v>
      </c>
    </row>
    <row r="51" spans="1:11">
      <c r="A51" s="18" t="s">
        <v>35</v>
      </c>
      <c r="B51" s="17" t="s">
        <v>50</v>
      </c>
      <c r="C51" s="22">
        <f>H51+I51+J51+K51</f>
        <v>4242000</v>
      </c>
      <c r="D51" s="23"/>
      <c r="E51" s="23"/>
      <c r="F51" s="23"/>
      <c r="G51" s="23"/>
      <c r="H51" s="19">
        <v>2591000</v>
      </c>
      <c r="I51" s="19"/>
      <c r="J51" s="19">
        <v>877000</v>
      </c>
      <c r="K51" s="19">
        <v>774000</v>
      </c>
    </row>
    <row r="52" spans="1:11">
      <c r="A52" s="18" t="s">
        <v>38</v>
      </c>
      <c r="B52" s="17" t="s">
        <v>52</v>
      </c>
      <c r="C52" s="22">
        <f>H52+I52+J52+K52+D52+F52</f>
        <v>11079000</v>
      </c>
      <c r="D52" s="19">
        <v>1294000</v>
      </c>
      <c r="E52" s="19"/>
      <c r="F52" s="19">
        <v>345000</v>
      </c>
      <c r="G52" s="19"/>
      <c r="H52" s="19">
        <v>5404000</v>
      </c>
      <c r="I52" s="19">
        <v>1195000</v>
      </c>
      <c r="J52" s="19">
        <v>1445000</v>
      </c>
      <c r="K52" s="19">
        <v>1396000</v>
      </c>
    </row>
    <row r="53" spans="1:11">
      <c r="A53" s="5">
        <v>3</v>
      </c>
      <c r="B53" s="6" t="s">
        <v>53</v>
      </c>
      <c r="C53" s="21">
        <f>C54+C55</f>
        <v>31401000</v>
      </c>
      <c r="D53" s="21">
        <f t="shared" ref="D53:K53" si="15">D54+D55</f>
        <v>1069000</v>
      </c>
      <c r="E53" s="21">
        <f t="shared" si="15"/>
        <v>26755000</v>
      </c>
      <c r="F53" s="21">
        <f t="shared" si="15"/>
        <v>0</v>
      </c>
      <c r="G53" s="21">
        <f t="shared" si="15"/>
        <v>3257000</v>
      </c>
      <c r="H53" s="21">
        <f t="shared" si="15"/>
        <v>0</v>
      </c>
      <c r="I53" s="21">
        <f t="shared" si="15"/>
        <v>0</v>
      </c>
      <c r="J53" s="21">
        <f t="shared" si="15"/>
        <v>320000</v>
      </c>
      <c r="K53" s="21">
        <f t="shared" si="15"/>
        <v>0</v>
      </c>
    </row>
    <row r="54" spans="1:11">
      <c r="A54" s="18" t="s">
        <v>54</v>
      </c>
      <c r="B54" s="17" t="s">
        <v>55</v>
      </c>
      <c r="C54" s="19">
        <f>G54</f>
        <v>1027000</v>
      </c>
      <c r="D54" s="19"/>
      <c r="E54" s="19"/>
      <c r="F54" s="19"/>
      <c r="G54" s="19">
        <v>1027000</v>
      </c>
      <c r="H54" s="19"/>
      <c r="I54" s="19"/>
      <c r="J54" s="19"/>
      <c r="K54" s="19"/>
    </row>
    <row r="55" spans="1:11">
      <c r="A55" s="18" t="s">
        <v>56</v>
      </c>
      <c r="B55" s="17" t="s">
        <v>52</v>
      </c>
      <c r="C55" s="19">
        <f>D55+E55+G55+J55</f>
        <v>30374000</v>
      </c>
      <c r="D55" s="19">
        <f t="shared" ref="D55:K55" si="16">D56+D57</f>
        <v>1069000</v>
      </c>
      <c r="E55" s="19">
        <f t="shared" si="16"/>
        <v>26755000</v>
      </c>
      <c r="F55" s="19">
        <f t="shared" si="16"/>
        <v>0</v>
      </c>
      <c r="G55" s="19">
        <f t="shared" si="16"/>
        <v>2230000</v>
      </c>
      <c r="H55" s="19">
        <f t="shared" si="16"/>
        <v>0</v>
      </c>
      <c r="I55" s="19">
        <f t="shared" si="16"/>
        <v>0</v>
      </c>
      <c r="J55" s="19">
        <f t="shared" si="16"/>
        <v>320000</v>
      </c>
      <c r="K55" s="19">
        <f t="shared" si="16"/>
        <v>0</v>
      </c>
    </row>
    <row r="56" spans="1:11">
      <c r="A56" s="18"/>
      <c r="B56" s="17" t="s">
        <v>57</v>
      </c>
      <c r="C56" s="19">
        <f t="shared" ref="C56:C57" si="17">D56+E56+G56+J56</f>
        <v>5374000</v>
      </c>
      <c r="D56" s="19">
        <v>1069000</v>
      </c>
      <c r="E56" s="19">
        <v>1755000</v>
      </c>
      <c r="F56" s="19"/>
      <c r="G56" s="19">
        <v>2230000</v>
      </c>
      <c r="H56" s="19"/>
      <c r="I56" s="19"/>
      <c r="J56" s="19">
        <v>320000</v>
      </c>
      <c r="K56" s="19"/>
    </row>
    <row r="57" spans="1:11">
      <c r="A57" s="18"/>
      <c r="B57" s="17" t="s">
        <v>58</v>
      </c>
      <c r="C57" s="19">
        <f t="shared" si="17"/>
        <v>25000000</v>
      </c>
      <c r="D57" s="19"/>
      <c r="E57" s="19">
        <v>25000000</v>
      </c>
      <c r="F57" s="19"/>
      <c r="G57" s="19"/>
      <c r="H57" s="19"/>
      <c r="I57" s="19"/>
      <c r="J57" s="19"/>
      <c r="K57" s="19"/>
    </row>
  </sheetData>
  <mergeCells count="15">
    <mergeCell ref="A3:K3"/>
    <mergeCell ref="A4:K4"/>
    <mergeCell ref="J5:K5"/>
    <mergeCell ref="A6:A9"/>
    <mergeCell ref="B6:B9"/>
    <mergeCell ref="C6:C9"/>
    <mergeCell ref="D6:K6"/>
    <mergeCell ref="D7:D9"/>
    <mergeCell ref="E7:E9"/>
    <mergeCell ref="F7:F9"/>
    <mergeCell ref="G7:G9"/>
    <mergeCell ref="H7:H9"/>
    <mergeCell ref="I7:I9"/>
    <mergeCell ref="J7:J9"/>
    <mergeCell ref="K7:K9"/>
  </mergeCells>
  <pageMargins left="0.24" right="0.16" top="0.24" bottom="0.27" header="0.2" footer="0.2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EC7BFF55832959429B5E4CE5D153CD1F" ma:contentTypeVersion="1" ma:contentTypeDescription="Upload an image." ma:contentTypeScope="" ma:versionID="db985286db257069a5c5542d571d2053">
  <xsd:schema xmlns:xsd="http://www.w3.org/2001/XMLSchema" xmlns:xs="http://www.w3.org/2001/XMLSchema" xmlns:p="http://schemas.microsoft.com/office/2006/metadata/properties" xmlns:ns1="http://schemas.microsoft.com/sharepoint/v3" xmlns:ns2="C2735AFE-7417-4132-AE00-5671C75502B7" xmlns:ns3="http://schemas.microsoft.com/sharepoint/v3/fields" targetNamespace="http://schemas.microsoft.com/office/2006/metadata/properties" ma:root="true" ma:fieldsID="06c67a423d03607dca2238b56fe88387" ns1:_="" ns2:_="" ns3:_="">
    <xsd:import namespace="http://schemas.microsoft.com/sharepoint/v3"/>
    <xsd:import namespace="C2735AFE-7417-4132-AE00-5671C75502B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35AFE-7417-4132-AE00-5671C75502B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C2735AFE-7417-4132-AE00-5671C75502B7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F74067AD-A1D4-40C9-874F-18E80ECD0D5D}"/>
</file>

<file path=customXml/itemProps2.xml><?xml version="1.0" encoding="utf-8"?>
<ds:datastoreItem xmlns:ds="http://schemas.openxmlformats.org/officeDocument/2006/customXml" ds:itemID="{1664961D-1C27-4ABD-9D17-A91B7DFB7728}"/>
</file>

<file path=customXml/itemProps3.xml><?xml version="1.0" encoding="utf-8"?>
<ds:datastoreItem xmlns:ds="http://schemas.openxmlformats.org/officeDocument/2006/customXml" ds:itemID="{DA11C624-0BA7-4EBB-8073-495A5AA37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AutoBVT</dc:creator>
  <cp:keywords/>
  <dc:description/>
  <cp:lastModifiedBy>AutoBVT</cp:lastModifiedBy>
  <cp:lastPrinted>2020-01-16T03:14:18Z</cp:lastPrinted>
  <dcterms:created xsi:type="dcterms:W3CDTF">2018-01-16T03:13:15Z</dcterms:created>
  <dcterms:modified xsi:type="dcterms:W3CDTF">2020-01-17T09:39:03Z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0x0101009148F5A04DDD49CBA7127AADA5FB792B00AADE34325A8B49CDA8BB4DB53328F21400EC7BFF55832959429B5E4CE5D153CD1F</vt:lpwstr>
  </property>
</Properties>
</file>