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A.TAI LIEU CUAHONG. KO  XOA DC\TIN BAI\Tin bài\nam 2023\thang8\"/>
    </mc:Choice>
  </mc:AlternateContent>
  <bookViews>
    <workbookView xWindow="0" yWindow="0" windowWidth="7470" windowHeight="2160"/>
  </bookViews>
  <sheets>
    <sheet name="Biểu công khai QT 2022" sheetId="1" r:id="rId1"/>
  </sheets>
  <definedNames>
    <definedName name="_xlnm.Print_Titles" localSheetId="0">'Biểu công khai QT 2022'!$6:$9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1" i="1"/>
  <c r="C59" i="1"/>
  <c r="C58" i="1"/>
  <c r="C55" i="1" l="1"/>
  <c r="C56" i="1"/>
  <c r="C64" i="1" l="1"/>
  <c r="Q62" i="1"/>
  <c r="O62" i="1"/>
  <c r="G62" i="1"/>
  <c r="E62" i="1"/>
  <c r="Q54" i="1"/>
  <c r="O54" i="1"/>
  <c r="M54" i="1"/>
  <c r="K54" i="1"/>
  <c r="I54" i="1"/>
  <c r="C42" i="1"/>
  <c r="C41" i="1"/>
  <c r="C40" i="1"/>
  <c r="C39" i="1"/>
  <c r="C38" i="1"/>
  <c r="C37" i="1"/>
  <c r="C36" i="1"/>
  <c r="C35" i="1"/>
  <c r="C34" i="1"/>
  <c r="C33" i="1"/>
  <c r="C32" i="1"/>
  <c r="Q31" i="1"/>
  <c r="O31" i="1"/>
  <c r="M31" i="1"/>
  <c r="K31" i="1"/>
  <c r="I31" i="1"/>
  <c r="G31" i="1"/>
  <c r="E31" i="1"/>
  <c r="C30" i="1"/>
  <c r="C29" i="1"/>
  <c r="Q28" i="1"/>
  <c r="O28" i="1"/>
  <c r="M28" i="1"/>
  <c r="K28" i="1"/>
  <c r="I28" i="1"/>
  <c r="G28" i="1"/>
  <c r="E28" i="1"/>
  <c r="C26" i="1"/>
  <c r="C25" i="1"/>
  <c r="C24" i="1"/>
  <c r="C23" i="1"/>
  <c r="C22" i="1"/>
  <c r="C21" i="1"/>
  <c r="C20" i="1"/>
  <c r="C19" i="1"/>
  <c r="C18" i="1"/>
  <c r="C17" i="1"/>
  <c r="C16" i="1"/>
  <c r="Q15" i="1"/>
  <c r="Q11" i="1" s="1"/>
  <c r="O15" i="1"/>
  <c r="O11" i="1" s="1"/>
  <c r="M15" i="1"/>
  <c r="M11" i="1" s="1"/>
  <c r="K15" i="1"/>
  <c r="I15" i="1"/>
  <c r="I11" i="1" s="1"/>
  <c r="G15" i="1"/>
  <c r="G11" i="1" s="1"/>
  <c r="E15" i="1"/>
  <c r="C14" i="1"/>
  <c r="C13" i="1"/>
  <c r="K12" i="1"/>
  <c r="E12" i="1"/>
  <c r="E54" i="1"/>
  <c r="C12" i="1" l="1"/>
  <c r="G27" i="1"/>
  <c r="G44" i="1" s="1"/>
  <c r="G43" i="1" s="1"/>
  <c r="C57" i="1"/>
  <c r="C15" i="1"/>
  <c r="E60" i="1"/>
  <c r="C28" i="1"/>
  <c r="C31" i="1"/>
  <c r="G54" i="1"/>
  <c r="K62" i="1"/>
  <c r="E11" i="1"/>
  <c r="M62" i="1"/>
  <c r="M60" i="1" s="1"/>
  <c r="O57" i="1"/>
  <c r="E27" i="1"/>
  <c r="M27" i="1"/>
  <c r="Q57" i="1"/>
  <c r="I27" i="1"/>
  <c r="Q27" i="1"/>
  <c r="G60" i="1"/>
  <c r="K11" i="1"/>
  <c r="K57" i="1"/>
  <c r="K60" i="1"/>
  <c r="O27" i="1"/>
  <c r="O47" i="1" s="1"/>
  <c r="O43" i="1" s="1"/>
  <c r="E57" i="1"/>
  <c r="M57" i="1"/>
  <c r="I57" i="1"/>
  <c r="I62" i="1"/>
  <c r="I60" i="1" s="1"/>
  <c r="K27" i="1"/>
  <c r="Q60" i="1"/>
  <c r="G57" i="1"/>
  <c r="O60" i="1"/>
  <c r="C11" i="1" l="1"/>
  <c r="E53" i="1"/>
  <c r="O53" i="1"/>
  <c r="C54" i="1"/>
  <c r="C45" i="1"/>
  <c r="C44" i="1" s="1"/>
  <c r="C27" i="1"/>
  <c r="G53" i="1"/>
  <c r="I53" i="1"/>
  <c r="Q53" i="1"/>
  <c r="K53" i="1"/>
  <c r="K48" i="1"/>
  <c r="C48" i="1" s="1"/>
  <c r="C47" i="1" s="1"/>
  <c r="M53" i="1"/>
  <c r="C62" i="1"/>
  <c r="C60" i="1" s="1"/>
  <c r="C53" i="1" l="1"/>
  <c r="E44" i="1"/>
  <c r="E43" i="1" s="1"/>
  <c r="C43" i="1"/>
  <c r="K47" i="1"/>
  <c r="K43" i="1" s="1"/>
</calcChain>
</file>

<file path=xl/sharedStrings.xml><?xml version="1.0" encoding="utf-8"?>
<sst xmlns="http://schemas.openxmlformats.org/spreadsheetml/2006/main" count="130" uniqueCount="65">
  <si>
    <t>Sở Tài nguyên và Môi trường tỉnh Hà Nam</t>
  </si>
  <si>
    <t>Chương: 426</t>
  </si>
  <si>
    <t>STT</t>
  </si>
  <si>
    <t>Nội dung</t>
  </si>
  <si>
    <t>Chi tiết theo đơn vị sử dụng</t>
  </si>
  <si>
    <t>Văn phòng Sở</t>
  </si>
  <si>
    <t>Chi cục BVMT</t>
  </si>
  <si>
    <t>TT Quan trắc TNMT</t>
  </si>
  <si>
    <t>VP đăng ký đất đai</t>
  </si>
  <si>
    <t>TT Kỹ Thuật TNMT</t>
  </si>
  <si>
    <t>TT công nghệ TT</t>
  </si>
  <si>
    <t>TT phát triển quỹ đất</t>
  </si>
  <si>
    <t>I</t>
  </si>
  <si>
    <t>Tổng số thu phí, lệ phí</t>
  </si>
  <si>
    <t>1.1</t>
  </si>
  <si>
    <t>Lệ phí</t>
  </si>
  <si>
    <t xml:space="preserve"> -</t>
  </si>
  <si>
    <t>Lệ phí cấp pháp khai thác khoáng sản</t>
  </si>
  <si>
    <t>Lệ phí cấp GCN quyền sd đất, quyền sở hữu nhà và tài sản gắn liền với đất</t>
  </si>
  <si>
    <t xml:space="preserve">1.2 </t>
  </si>
  <si>
    <t>Phí</t>
  </si>
  <si>
    <t xml:space="preserve"> - </t>
  </si>
  <si>
    <t>Phí thẩm định đánh giá trữ lượng khoáng sản</t>
  </si>
  <si>
    <t>Phí BVMT đối với nước thải (nước thải CN)</t>
  </si>
  <si>
    <t>Phí thẩm định hồ sơ cấp giấy chứng nhận quyền dụng đất</t>
  </si>
  <si>
    <t>Phí TĐ đề án KT và SD nước mặt</t>
  </si>
  <si>
    <t>Phí cấp giấy phép môi trường</t>
  </si>
  <si>
    <t>Phí TĐ đề án. BC thăm dò đánh giá trữ lượng, khai thác, SD nước dưới đất</t>
  </si>
  <si>
    <t>Phí TĐ cấp giấy phép hoạt động đo đạc bản đồ</t>
  </si>
  <si>
    <t>Phí TĐ báo cáo ĐTM</t>
  </si>
  <si>
    <t>Phí TĐ phương án CTPH môi trường</t>
  </si>
  <si>
    <t>Phí khai thác và sử dụng tài liệu đất đai</t>
  </si>
  <si>
    <t>Phí giao dịch bảo đảm</t>
  </si>
  <si>
    <t>Số Phí, lệ phí nộp ngân sách nhà nước</t>
  </si>
  <si>
    <t>2.1</t>
  </si>
  <si>
    <t>Lệ Phí</t>
  </si>
  <si>
    <t>2.2</t>
  </si>
  <si>
    <t>Số chi từ nguồn thu phí được để lại</t>
  </si>
  <si>
    <t>Chi quản lý hành chính (L340-K341)</t>
  </si>
  <si>
    <t>KP thực hiện chế độ tự chủ</t>
  </si>
  <si>
    <t>KP không thực hiện chế độ tự chủ</t>
  </si>
  <si>
    <t>Chi sự nghiệp kinh tế  (L280-K332)</t>
  </si>
  <si>
    <t>2.3</t>
  </si>
  <si>
    <t>Chi sự nghiệp BVMT</t>
  </si>
  <si>
    <t>II</t>
  </si>
  <si>
    <t>Kinh phí thực hiện chế độ tự chủ</t>
  </si>
  <si>
    <t>1.2</t>
  </si>
  <si>
    <t>Kinh phí không thực hiện chế độ tự chủ</t>
  </si>
  <si>
    <t>Chi SN Tài nguyên (L280-K332)</t>
  </si>
  <si>
    <t>Chi SN môi trường</t>
  </si>
  <si>
    <t>3.1</t>
  </si>
  <si>
    <t>Kinh phí thực hiện chế độ tự chủ (L250-K251)</t>
  </si>
  <si>
    <t>3.2</t>
  </si>
  <si>
    <t>3.2.1</t>
  </si>
  <si>
    <t>Loại 250 - Khoản 251</t>
  </si>
  <si>
    <t>3.2.2</t>
  </si>
  <si>
    <t>Loại 250 - Khoản 261</t>
  </si>
  <si>
    <t>Số liệu báo cáo quyết toán</t>
  </si>
  <si>
    <t>Số liệu quyết toán được duyệt</t>
  </si>
  <si>
    <t>Quyết toán thu phí, lệ phí</t>
  </si>
  <si>
    <t xml:space="preserve">Tổng số </t>
  </si>
  <si>
    <t>CÔNG KHAI SỐ LIỆU QUYẾT TOÁN THU, CHI NGÂN SÁCH NHÀ NƯỚC NĂM 2022</t>
  </si>
  <si>
    <t>(Kèm theo Quyết định số       /QĐ-STN&amp;MT ngày     tháng 8 năm 2023 của Sở Tài nguyên và Môi trường)</t>
  </si>
  <si>
    <t>Quyết toán chi NSNN</t>
  </si>
  <si>
    <t>Đơn vị: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</si>
</sst>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5" fontId="8" fillId="0" borderId="1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65" fontId="12" fillId="0" borderId="1" xfId="1" applyNumberFormat="1" applyFont="1" applyBorder="1" applyAlignment="1">
      <alignment horizontal="right"/>
    </xf>
    <xf numFmtId="165" fontId="13" fillId="0" borderId="1" xfId="1" applyNumberFormat="1" applyFont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165" fontId="15" fillId="0" borderId="1" xfId="1" applyNumberFormat="1" applyFont="1" applyBorder="1" applyAlignment="1">
      <alignment horizontal="right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/>
    <xf numFmtId="0" fontId="19" fillId="0" borderId="1" xfId="0" applyFont="1" applyBorder="1"/>
    <xf numFmtId="165" fontId="4" fillId="0" borderId="0" xfId="0" applyNumberFormat="1" applyFont="1"/>
    <xf numFmtId="165" fontId="11" fillId="0" borderId="1" xfId="1" applyNumberFormat="1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5" fontId="13" fillId="0" borderId="1" xfId="1" applyNumberFormat="1" applyFont="1" applyBorder="1"/>
    <xf numFmtId="165" fontId="13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workbookViewId="0">
      <selection activeCell="A4" sqref="A4:Q4"/>
    </sheetView>
  </sheetViews>
  <sheetFormatPr defaultColWidth="9.125" defaultRowHeight="18.75" x14ac:dyDescent="0.3"/>
  <cols>
    <col min="1" max="1" width="7.375" style="2" customWidth="1"/>
    <col min="2" max="2" width="43.625" style="2" customWidth="1"/>
    <col min="3" max="3" width="15" style="2" customWidth="1"/>
    <col min="4" max="4" width="15.375" style="2" customWidth="1"/>
    <col min="5" max="5" width="13.875" style="2" customWidth="1"/>
    <col min="6" max="6" width="14.75" style="2" customWidth="1"/>
    <col min="7" max="7" width="15.625" style="2" customWidth="1"/>
    <col min="8" max="8" width="15.25" style="2" customWidth="1"/>
    <col min="9" max="9" width="14.625" style="2" customWidth="1"/>
    <col min="10" max="10" width="14.125" style="2" customWidth="1"/>
    <col min="11" max="11" width="15.375" style="2" customWidth="1"/>
    <col min="12" max="12" width="15" style="2" customWidth="1"/>
    <col min="13" max="13" width="14.25" style="2" customWidth="1"/>
    <col min="14" max="14" width="14.375" style="2" customWidth="1"/>
    <col min="15" max="15" width="13.625" style="2" customWidth="1"/>
    <col min="16" max="16" width="13.75" style="2" customWidth="1"/>
    <col min="17" max="17" width="13.375" style="2" customWidth="1"/>
    <col min="18" max="18" width="14.125" style="2" customWidth="1"/>
    <col min="19" max="19" width="9.125" style="2"/>
    <col min="20" max="20" width="16.625" style="2" customWidth="1"/>
    <col min="21" max="16384" width="9.125" style="2"/>
  </cols>
  <sheetData>
    <row r="1" spans="1:18" x14ac:dyDescent="0.3">
      <c r="A1" s="1" t="s">
        <v>0</v>
      </c>
      <c r="B1" s="1"/>
      <c r="M1" s="39"/>
      <c r="N1" s="39"/>
      <c r="O1" s="39"/>
      <c r="P1" s="39"/>
      <c r="Q1" s="39"/>
    </row>
    <row r="2" spans="1:18" x14ac:dyDescent="0.3">
      <c r="A2" s="1" t="s">
        <v>1</v>
      </c>
    </row>
    <row r="3" spans="1:18" x14ac:dyDescent="0.3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7.25" customHeight="1" x14ac:dyDescent="0.3">
      <c r="A4" s="41" t="s">
        <v>62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8" x14ac:dyDescent="0.3">
      <c r="A5" s="3"/>
      <c r="B5" s="3"/>
      <c r="C5" s="4"/>
      <c r="D5" s="4"/>
      <c r="O5" s="42" t="s">
        <v>64</v>
      </c>
      <c r="P5" s="42"/>
      <c r="Q5" s="42"/>
    </row>
    <row r="6" spans="1:18" x14ac:dyDescent="0.3">
      <c r="A6" s="33" t="s">
        <v>2</v>
      </c>
      <c r="B6" s="33" t="s">
        <v>3</v>
      </c>
      <c r="C6" s="27" t="s">
        <v>60</v>
      </c>
      <c r="D6" s="28"/>
      <c r="E6" s="34" t="s">
        <v>4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</row>
    <row r="7" spans="1:18" ht="18.75" customHeight="1" x14ac:dyDescent="0.3">
      <c r="A7" s="43"/>
      <c r="B7" s="43"/>
      <c r="C7" s="29"/>
      <c r="D7" s="30"/>
      <c r="E7" s="37" t="s">
        <v>5</v>
      </c>
      <c r="F7" s="38"/>
      <c r="G7" s="37" t="s">
        <v>6</v>
      </c>
      <c r="H7" s="38"/>
      <c r="I7" s="37" t="s">
        <v>7</v>
      </c>
      <c r="J7" s="38"/>
      <c r="K7" s="37" t="s">
        <v>8</v>
      </c>
      <c r="L7" s="38"/>
      <c r="M7" s="37" t="s">
        <v>9</v>
      </c>
      <c r="N7" s="38"/>
      <c r="O7" s="37" t="s">
        <v>10</v>
      </c>
      <c r="P7" s="38"/>
      <c r="Q7" s="33" t="s">
        <v>11</v>
      </c>
      <c r="R7" s="33"/>
    </row>
    <row r="8" spans="1:18" ht="21.75" customHeight="1" x14ac:dyDescent="0.3">
      <c r="A8" s="43"/>
      <c r="B8" s="43"/>
      <c r="C8" s="31" t="s">
        <v>57</v>
      </c>
      <c r="D8" s="31" t="s">
        <v>58</v>
      </c>
      <c r="E8" s="31" t="s">
        <v>57</v>
      </c>
      <c r="F8" s="31" t="s">
        <v>58</v>
      </c>
      <c r="G8" s="31" t="s">
        <v>57</v>
      </c>
      <c r="H8" s="31" t="s">
        <v>58</v>
      </c>
      <c r="I8" s="31" t="s">
        <v>57</v>
      </c>
      <c r="J8" s="31" t="s">
        <v>58</v>
      </c>
      <c r="K8" s="31" t="s">
        <v>57</v>
      </c>
      <c r="L8" s="31" t="s">
        <v>58</v>
      </c>
      <c r="M8" s="31" t="s">
        <v>57</v>
      </c>
      <c r="N8" s="31" t="s">
        <v>58</v>
      </c>
      <c r="O8" s="31" t="s">
        <v>57</v>
      </c>
      <c r="P8" s="31" t="s">
        <v>58</v>
      </c>
      <c r="Q8" s="31" t="s">
        <v>57</v>
      </c>
      <c r="R8" s="31" t="s">
        <v>58</v>
      </c>
    </row>
    <row r="9" spans="1:18" ht="24.75" customHeight="1" x14ac:dyDescent="0.3">
      <c r="A9" s="43"/>
      <c r="B9" s="4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x14ac:dyDescent="0.3">
      <c r="A10" s="5" t="s">
        <v>12</v>
      </c>
      <c r="B10" s="6" t="s">
        <v>59</v>
      </c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3"/>
    </row>
    <row r="11" spans="1:18" x14ac:dyDescent="0.3">
      <c r="A11" s="5">
        <v>1</v>
      </c>
      <c r="B11" s="6" t="s">
        <v>13</v>
      </c>
      <c r="C11" s="9">
        <f>C12+C15</f>
        <v>13181452273</v>
      </c>
      <c r="D11" s="9">
        <v>13181452273</v>
      </c>
      <c r="E11" s="9">
        <f t="shared" ref="E11:Q11" si="0">E12+E15</f>
        <v>375433000</v>
      </c>
      <c r="F11" s="9">
        <v>375433000</v>
      </c>
      <c r="G11" s="9">
        <f t="shared" si="0"/>
        <v>1812584273</v>
      </c>
      <c r="H11" s="9">
        <v>1812584273</v>
      </c>
      <c r="I11" s="9">
        <f t="shared" si="0"/>
        <v>0</v>
      </c>
      <c r="J11" s="9">
        <v>0</v>
      </c>
      <c r="K11" s="9">
        <f t="shared" si="0"/>
        <v>10961755000</v>
      </c>
      <c r="L11" s="9">
        <v>10961755000</v>
      </c>
      <c r="M11" s="9">
        <f t="shared" si="0"/>
        <v>0</v>
      </c>
      <c r="N11" s="9">
        <v>0</v>
      </c>
      <c r="O11" s="9">
        <f t="shared" si="0"/>
        <v>31680000</v>
      </c>
      <c r="P11" s="9">
        <v>31680000</v>
      </c>
      <c r="Q11" s="9">
        <f t="shared" si="0"/>
        <v>0</v>
      </c>
      <c r="R11" s="13">
        <v>0</v>
      </c>
    </row>
    <row r="12" spans="1:18" x14ac:dyDescent="0.3">
      <c r="A12" s="5" t="s">
        <v>14</v>
      </c>
      <c r="B12" s="6" t="s">
        <v>15</v>
      </c>
      <c r="C12" s="10">
        <f>C13+C14</f>
        <v>797445000</v>
      </c>
      <c r="D12" s="10">
        <v>797445000</v>
      </c>
      <c r="E12" s="10">
        <f t="shared" ref="E12:K12" si="1">E13+E14</f>
        <v>0</v>
      </c>
      <c r="F12" s="10">
        <v>0</v>
      </c>
      <c r="G12" s="10"/>
      <c r="H12" s="10"/>
      <c r="I12" s="10"/>
      <c r="J12" s="10"/>
      <c r="K12" s="10">
        <f t="shared" si="1"/>
        <v>797445000</v>
      </c>
      <c r="L12" s="10">
        <v>797445000</v>
      </c>
      <c r="M12" s="10"/>
      <c r="N12" s="10"/>
      <c r="O12" s="10"/>
      <c r="P12" s="10"/>
      <c r="Q12" s="11"/>
      <c r="R12" s="13"/>
    </row>
    <row r="13" spans="1:18" x14ac:dyDescent="0.3">
      <c r="A13" s="5" t="s">
        <v>16</v>
      </c>
      <c r="B13" s="12" t="s">
        <v>17</v>
      </c>
      <c r="C13" s="13">
        <f>E13</f>
        <v>0</v>
      </c>
      <c r="D13" s="13">
        <v>0</v>
      </c>
      <c r="E13" s="13">
        <v>0</v>
      </c>
      <c r="F13" s="13"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31.5" x14ac:dyDescent="0.3">
      <c r="A14" s="5" t="s">
        <v>16</v>
      </c>
      <c r="B14" s="12" t="s">
        <v>18</v>
      </c>
      <c r="C14" s="13">
        <f>K14</f>
        <v>797445000</v>
      </c>
      <c r="D14" s="13">
        <v>797445000</v>
      </c>
      <c r="E14" s="13"/>
      <c r="F14" s="13"/>
      <c r="G14" s="13"/>
      <c r="H14" s="13"/>
      <c r="I14" s="13"/>
      <c r="J14" s="13"/>
      <c r="K14" s="13">
        <v>797445000</v>
      </c>
      <c r="L14" s="13">
        <v>797445000</v>
      </c>
      <c r="M14" s="13"/>
      <c r="N14" s="13"/>
      <c r="O14" s="13"/>
      <c r="P14" s="13"/>
      <c r="Q14" s="13"/>
      <c r="R14" s="13"/>
    </row>
    <row r="15" spans="1:18" ht="25.5" customHeight="1" x14ac:dyDescent="0.3">
      <c r="A15" s="5" t="s">
        <v>19</v>
      </c>
      <c r="B15" s="14" t="s">
        <v>20</v>
      </c>
      <c r="C15" s="10">
        <f>C16+C17+C18+C19+C20+C21+C23+C24+C25+C26+C22</f>
        <v>12384007273</v>
      </c>
      <c r="D15" s="10">
        <v>12384007273</v>
      </c>
      <c r="E15" s="10">
        <f t="shared" ref="E15:Q15" si="2">E16+E17+E18+E19+E20+E21+E23+E24+E25+E26+E22</f>
        <v>375433000</v>
      </c>
      <c r="F15" s="10">
        <v>375433000</v>
      </c>
      <c r="G15" s="10">
        <f t="shared" si="2"/>
        <v>1812584273</v>
      </c>
      <c r="H15" s="10">
        <v>1812584273</v>
      </c>
      <c r="I15" s="10">
        <f t="shared" si="2"/>
        <v>0</v>
      </c>
      <c r="J15" s="10">
        <v>0</v>
      </c>
      <c r="K15" s="10">
        <f t="shared" si="2"/>
        <v>10164310000</v>
      </c>
      <c r="L15" s="10">
        <v>10164310000</v>
      </c>
      <c r="M15" s="10">
        <f t="shared" si="2"/>
        <v>0</v>
      </c>
      <c r="N15" s="10">
        <v>0</v>
      </c>
      <c r="O15" s="10">
        <f t="shared" si="2"/>
        <v>31680000</v>
      </c>
      <c r="P15" s="10">
        <v>31680000</v>
      </c>
      <c r="Q15" s="10">
        <f t="shared" si="2"/>
        <v>0</v>
      </c>
      <c r="R15" s="13">
        <v>0</v>
      </c>
    </row>
    <row r="16" spans="1:18" ht="29.25" customHeight="1" x14ac:dyDescent="0.3">
      <c r="A16" s="5" t="s">
        <v>21</v>
      </c>
      <c r="B16" s="12" t="s">
        <v>22</v>
      </c>
      <c r="C16" s="13">
        <f>E16+G16+I16+K16+M16+O16+Q16</f>
        <v>27493000</v>
      </c>
      <c r="D16" s="13">
        <v>27493000</v>
      </c>
      <c r="E16" s="13">
        <v>27493000</v>
      </c>
      <c r="F16" s="13">
        <v>27493000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27.75" customHeight="1" x14ac:dyDescent="0.3">
      <c r="A17" s="5" t="s">
        <v>21</v>
      </c>
      <c r="B17" s="12" t="s">
        <v>23</v>
      </c>
      <c r="C17" s="13">
        <f t="shared" ref="C17:C26" si="3">E17+G17+I17+K17+M17+O17+Q17</f>
        <v>935584273</v>
      </c>
      <c r="D17" s="13">
        <v>935584273</v>
      </c>
      <c r="E17" s="13"/>
      <c r="F17" s="13"/>
      <c r="G17" s="13">
        <v>935584273</v>
      </c>
      <c r="H17" s="13">
        <v>935584273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31.5" x14ac:dyDescent="0.3">
      <c r="A18" s="5" t="s">
        <v>16</v>
      </c>
      <c r="B18" s="12" t="s">
        <v>24</v>
      </c>
      <c r="C18" s="13">
        <f t="shared" si="3"/>
        <v>9380550000</v>
      </c>
      <c r="D18" s="13">
        <v>9380550000</v>
      </c>
      <c r="E18" s="13">
        <v>300500000</v>
      </c>
      <c r="F18" s="13">
        <v>300500000</v>
      </c>
      <c r="G18" s="13"/>
      <c r="H18" s="13"/>
      <c r="I18" s="13"/>
      <c r="J18" s="13"/>
      <c r="K18" s="13">
        <v>9080050000</v>
      </c>
      <c r="L18" s="13">
        <v>9080050000</v>
      </c>
      <c r="M18" s="13"/>
      <c r="N18" s="13"/>
      <c r="O18" s="13"/>
      <c r="P18" s="13"/>
      <c r="Q18" s="13"/>
      <c r="R18" s="13"/>
    </row>
    <row r="19" spans="1:18" x14ac:dyDescent="0.3">
      <c r="A19" s="5" t="s">
        <v>21</v>
      </c>
      <c r="B19" s="12" t="s">
        <v>25</v>
      </c>
      <c r="C19" s="13">
        <f t="shared" si="3"/>
        <v>17200000</v>
      </c>
      <c r="D19" s="13">
        <v>17200000</v>
      </c>
      <c r="E19" s="13">
        <v>17200000</v>
      </c>
      <c r="F19" s="13">
        <v>17200000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3">
      <c r="A20" s="5" t="s">
        <v>21</v>
      </c>
      <c r="B20" s="12" t="s">
        <v>26</v>
      </c>
      <c r="C20" s="13">
        <f t="shared" si="3"/>
        <v>294400000</v>
      </c>
      <c r="D20" s="13">
        <v>294400000</v>
      </c>
      <c r="E20" s="13"/>
      <c r="F20" s="13"/>
      <c r="G20" s="13">
        <v>294400000</v>
      </c>
      <c r="H20" s="13">
        <v>294400000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31.5" x14ac:dyDescent="0.3">
      <c r="A21" s="5" t="s">
        <v>16</v>
      </c>
      <c r="B21" s="12" t="s">
        <v>27</v>
      </c>
      <c r="C21" s="13">
        <f t="shared" si="3"/>
        <v>1350000</v>
      </c>
      <c r="D21" s="13">
        <v>1350000</v>
      </c>
      <c r="E21" s="13">
        <v>1350000</v>
      </c>
      <c r="F21" s="13">
        <v>1350000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3">
      <c r="A22" s="5" t="s">
        <v>16</v>
      </c>
      <c r="B22" s="12" t="s">
        <v>28</v>
      </c>
      <c r="C22" s="13">
        <f t="shared" si="3"/>
        <v>28890000</v>
      </c>
      <c r="D22" s="13">
        <v>28890000</v>
      </c>
      <c r="E22" s="13">
        <v>28890000</v>
      </c>
      <c r="F22" s="13">
        <v>28890000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3">
      <c r="A23" s="5" t="s">
        <v>16</v>
      </c>
      <c r="B23" s="12" t="s">
        <v>29</v>
      </c>
      <c r="C23" s="13">
        <f t="shared" si="3"/>
        <v>582600000</v>
      </c>
      <c r="D23" s="13">
        <v>582600000</v>
      </c>
      <c r="E23" s="13"/>
      <c r="F23" s="13"/>
      <c r="G23" s="13">
        <v>582600000</v>
      </c>
      <c r="H23" s="13">
        <v>582600000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3">
      <c r="A24" s="5" t="s">
        <v>16</v>
      </c>
      <c r="B24" s="12" t="s">
        <v>30</v>
      </c>
      <c r="C24" s="13">
        <f t="shared" si="3"/>
        <v>0</v>
      </c>
      <c r="D24" s="13"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x14ac:dyDescent="0.3">
      <c r="A25" s="5" t="s">
        <v>16</v>
      </c>
      <c r="B25" s="12" t="s">
        <v>31</v>
      </c>
      <c r="C25" s="13">
        <f t="shared" si="3"/>
        <v>92690000</v>
      </c>
      <c r="D25" s="13">
        <v>92690000</v>
      </c>
      <c r="E25" s="13"/>
      <c r="F25" s="13"/>
      <c r="G25" s="13"/>
      <c r="H25" s="13"/>
      <c r="I25" s="13"/>
      <c r="J25" s="13"/>
      <c r="K25" s="13">
        <v>61010000</v>
      </c>
      <c r="L25" s="13">
        <v>61010000</v>
      </c>
      <c r="M25" s="13"/>
      <c r="N25" s="13"/>
      <c r="O25" s="13">
        <v>31680000</v>
      </c>
      <c r="P25" s="13">
        <v>31680000</v>
      </c>
      <c r="Q25" s="13"/>
      <c r="R25" s="13"/>
    </row>
    <row r="26" spans="1:18" x14ac:dyDescent="0.3">
      <c r="A26" s="5" t="s">
        <v>16</v>
      </c>
      <c r="B26" s="12" t="s">
        <v>32</v>
      </c>
      <c r="C26" s="13">
        <f t="shared" si="3"/>
        <v>1023250000</v>
      </c>
      <c r="D26" s="13">
        <v>1023250000</v>
      </c>
      <c r="E26" s="13"/>
      <c r="F26" s="13"/>
      <c r="G26" s="13"/>
      <c r="H26" s="13"/>
      <c r="I26" s="13"/>
      <c r="J26" s="13"/>
      <c r="K26" s="13">
        <v>1023250000</v>
      </c>
      <c r="L26" s="13">
        <v>1023250000</v>
      </c>
      <c r="M26" s="13"/>
      <c r="N26" s="13"/>
      <c r="O26" s="13"/>
      <c r="P26" s="13"/>
      <c r="Q26" s="13"/>
      <c r="R26" s="13"/>
    </row>
    <row r="27" spans="1:18" x14ac:dyDescent="0.3">
      <c r="A27" s="5">
        <v>2</v>
      </c>
      <c r="B27" s="14" t="s">
        <v>33</v>
      </c>
      <c r="C27" s="9">
        <f>C28+C31</f>
        <v>5999264104</v>
      </c>
      <c r="D27" s="9">
        <v>5999264104</v>
      </c>
      <c r="E27" s="9">
        <f t="shared" ref="E27:Q27" si="4">E28+E31</f>
        <v>144534900</v>
      </c>
      <c r="F27" s="9">
        <v>144534900</v>
      </c>
      <c r="G27" s="9">
        <f t="shared" si="4"/>
        <v>978888204</v>
      </c>
      <c r="H27" s="9">
        <v>978888204</v>
      </c>
      <c r="I27" s="9">
        <f t="shared" si="4"/>
        <v>0</v>
      </c>
      <c r="J27" s="9">
        <v>0</v>
      </c>
      <c r="K27" s="9">
        <f t="shared" si="4"/>
        <v>4863169000</v>
      </c>
      <c r="L27" s="9">
        <v>4863169000</v>
      </c>
      <c r="M27" s="9">
        <f t="shared" si="4"/>
        <v>0</v>
      </c>
      <c r="N27" s="9">
        <v>0</v>
      </c>
      <c r="O27" s="9">
        <f t="shared" si="4"/>
        <v>12672000</v>
      </c>
      <c r="P27" s="9">
        <v>12672000</v>
      </c>
      <c r="Q27" s="9">
        <f t="shared" si="4"/>
        <v>0</v>
      </c>
      <c r="R27" s="13">
        <v>0</v>
      </c>
    </row>
    <row r="28" spans="1:18" x14ac:dyDescent="0.3">
      <c r="A28" s="15" t="s">
        <v>34</v>
      </c>
      <c r="B28" s="16" t="s">
        <v>35</v>
      </c>
      <c r="C28" s="10">
        <f>C29+C30</f>
        <v>797445000</v>
      </c>
      <c r="D28" s="10">
        <v>797445000</v>
      </c>
      <c r="E28" s="10">
        <f t="shared" ref="E28:Q28" si="5">E29+E30</f>
        <v>0</v>
      </c>
      <c r="F28" s="10">
        <v>0</v>
      </c>
      <c r="G28" s="10">
        <f t="shared" si="5"/>
        <v>0</v>
      </c>
      <c r="H28" s="10">
        <v>0</v>
      </c>
      <c r="I28" s="10">
        <f t="shared" si="5"/>
        <v>0</v>
      </c>
      <c r="J28" s="10">
        <v>0</v>
      </c>
      <c r="K28" s="10">
        <f t="shared" si="5"/>
        <v>797445000</v>
      </c>
      <c r="L28" s="10">
        <v>797445000</v>
      </c>
      <c r="M28" s="10">
        <f t="shared" si="5"/>
        <v>0</v>
      </c>
      <c r="N28" s="10">
        <v>0</v>
      </c>
      <c r="O28" s="10">
        <f t="shared" si="5"/>
        <v>0</v>
      </c>
      <c r="P28" s="10">
        <v>0</v>
      </c>
      <c r="Q28" s="10">
        <f t="shared" si="5"/>
        <v>0</v>
      </c>
      <c r="R28" s="13">
        <v>0</v>
      </c>
    </row>
    <row r="29" spans="1:18" x14ac:dyDescent="0.3">
      <c r="A29" s="5" t="s">
        <v>16</v>
      </c>
      <c r="B29" s="12" t="s">
        <v>17</v>
      </c>
      <c r="C29" s="13">
        <f>E29</f>
        <v>0</v>
      </c>
      <c r="D29" s="13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31.5" x14ac:dyDescent="0.3">
      <c r="A30" s="5" t="s">
        <v>16</v>
      </c>
      <c r="B30" s="12" t="s">
        <v>18</v>
      </c>
      <c r="C30" s="13">
        <f>K30</f>
        <v>797445000</v>
      </c>
      <c r="D30" s="13">
        <v>797445000</v>
      </c>
      <c r="E30" s="13"/>
      <c r="F30" s="13"/>
      <c r="G30" s="13"/>
      <c r="H30" s="13"/>
      <c r="I30" s="13"/>
      <c r="J30" s="13"/>
      <c r="K30" s="13">
        <v>797445000</v>
      </c>
      <c r="L30" s="13">
        <v>797445000</v>
      </c>
      <c r="M30" s="13"/>
      <c r="N30" s="13"/>
      <c r="O30" s="13"/>
      <c r="P30" s="13"/>
      <c r="Q30" s="13"/>
      <c r="R30" s="13"/>
    </row>
    <row r="31" spans="1:18" x14ac:dyDescent="0.3">
      <c r="A31" s="15" t="s">
        <v>36</v>
      </c>
      <c r="B31" s="16" t="s">
        <v>20</v>
      </c>
      <c r="C31" s="10">
        <f>C32+C33+C34+C35+C36+C37+C38+C39+C40+C41+C42</f>
        <v>5201819104</v>
      </c>
      <c r="D31" s="10">
        <v>5201819104</v>
      </c>
      <c r="E31" s="10">
        <f t="shared" ref="E31:Q31" si="6">E32+E33+E34+E35+E36+E37+E38+E39+E40+E41+E42</f>
        <v>144534900</v>
      </c>
      <c r="F31" s="10">
        <v>144534900</v>
      </c>
      <c r="G31" s="10">
        <f t="shared" si="6"/>
        <v>978888204</v>
      </c>
      <c r="H31" s="10">
        <v>978888204</v>
      </c>
      <c r="I31" s="10">
        <f t="shared" si="6"/>
        <v>0</v>
      </c>
      <c r="J31" s="10">
        <v>0</v>
      </c>
      <c r="K31" s="10">
        <f t="shared" si="6"/>
        <v>4065724000</v>
      </c>
      <c r="L31" s="10">
        <v>4065724000</v>
      </c>
      <c r="M31" s="10">
        <f t="shared" si="6"/>
        <v>0</v>
      </c>
      <c r="N31" s="10">
        <v>0</v>
      </c>
      <c r="O31" s="10">
        <f t="shared" si="6"/>
        <v>12672000</v>
      </c>
      <c r="P31" s="10">
        <v>12672000</v>
      </c>
      <c r="Q31" s="10">
        <f t="shared" si="6"/>
        <v>0</v>
      </c>
      <c r="R31" s="13">
        <v>0</v>
      </c>
    </row>
    <row r="32" spans="1:18" ht="30" customHeight="1" x14ac:dyDescent="0.3">
      <c r="A32" s="5" t="s">
        <v>16</v>
      </c>
      <c r="B32" s="12" t="s">
        <v>22</v>
      </c>
      <c r="C32" s="13">
        <f>E32+G32+I32+K32+M32+O32+Q32</f>
        <v>8247900</v>
      </c>
      <c r="D32" s="13">
        <v>8247900</v>
      </c>
      <c r="E32" s="13">
        <v>8247900</v>
      </c>
      <c r="F32" s="13">
        <v>8247900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35.25" customHeight="1" x14ac:dyDescent="0.3">
      <c r="A33" s="5" t="s">
        <v>16</v>
      </c>
      <c r="B33" s="12" t="s">
        <v>23</v>
      </c>
      <c r="C33" s="13">
        <f t="shared" ref="C33:C42" si="7">E33+G33+I33+K33+M33+O33+Q33</f>
        <v>701688204</v>
      </c>
      <c r="D33" s="13">
        <v>701688204</v>
      </c>
      <c r="E33" s="13"/>
      <c r="F33" s="13"/>
      <c r="G33" s="13">
        <v>701688204</v>
      </c>
      <c r="H33" s="13">
        <v>701688204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31.5" x14ac:dyDescent="0.3">
      <c r="A34" s="5" t="s">
        <v>16</v>
      </c>
      <c r="B34" s="12" t="s">
        <v>24</v>
      </c>
      <c r="C34" s="13">
        <f t="shared" si="7"/>
        <v>3752220000</v>
      </c>
      <c r="D34" s="13">
        <v>3752220000</v>
      </c>
      <c r="E34" s="13">
        <v>120200000</v>
      </c>
      <c r="F34" s="13">
        <v>120200000</v>
      </c>
      <c r="G34" s="13"/>
      <c r="H34" s="13"/>
      <c r="I34" s="13"/>
      <c r="J34" s="13"/>
      <c r="K34" s="13">
        <v>3632020000</v>
      </c>
      <c r="L34" s="13">
        <v>3632020000</v>
      </c>
      <c r="M34" s="13"/>
      <c r="N34" s="13"/>
      <c r="O34" s="13"/>
      <c r="P34" s="13"/>
      <c r="Q34" s="13"/>
      <c r="R34" s="13"/>
    </row>
    <row r="35" spans="1:18" x14ac:dyDescent="0.3">
      <c r="A35" s="5" t="s">
        <v>16</v>
      </c>
      <c r="B35" s="12" t="s">
        <v>25</v>
      </c>
      <c r="C35" s="13">
        <f t="shared" si="7"/>
        <v>6880000</v>
      </c>
      <c r="D35" s="13">
        <v>6880000</v>
      </c>
      <c r="E35" s="13">
        <v>6880000</v>
      </c>
      <c r="F35" s="13">
        <v>6880000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x14ac:dyDescent="0.3">
      <c r="A36" s="5" t="s">
        <v>16</v>
      </c>
      <c r="B36" s="12" t="s">
        <v>26</v>
      </c>
      <c r="C36" s="13">
        <f t="shared" si="7"/>
        <v>44160000</v>
      </c>
      <c r="D36" s="13">
        <v>44160000</v>
      </c>
      <c r="E36" s="13"/>
      <c r="F36" s="13"/>
      <c r="G36" s="13">
        <v>44160000</v>
      </c>
      <c r="H36" s="13">
        <v>44160000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31.5" x14ac:dyDescent="0.3">
      <c r="A37" s="5" t="s">
        <v>16</v>
      </c>
      <c r="B37" s="12" t="s">
        <v>27</v>
      </c>
      <c r="C37" s="13">
        <f t="shared" si="7"/>
        <v>540000</v>
      </c>
      <c r="D37" s="13">
        <v>540000</v>
      </c>
      <c r="E37" s="13">
        <v>540000</v>
      </c>
      <c r="F37" s="13">
        <v>540000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x14ac:dyDescent="0.3">
      <c r="A38" s="5" t="s">
        <v>16</v>
      </c>
      <c r="B38" s="12" t="s">
        <v>28</v>
      </c>
      <c r="C38" s="13">
        <f t="shared" si="7"/>
        <v>8667000</v>
      </c>
      <c r="D38" s="13">
        <v>8667000</v>
      </c>
      <c r="E38" s="13">
        <v>8667000</v>
      </c>
      <c r="F38" s="13">
        <v>8667000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x14ac:dyDescent="0.3">
      <c r="A39" s="5" t="s">
        <v>16</v>
      </c>
      <c r="B39" s="12" t="s">
        <v>29</v>
      </c>
      <c r="C39" s="13">
        <f t="shared" si="7"/>
        <v>233040000</v>
      </c>
      <c r="D39" s="13">
        <v>233040000</v>
      </c>
      <c r="E39" s="13"/>
      <c r="F39" s="13"/>
      <c r="G39" s="13">
        <v>233040000</v>
      </c>
      <c r="H39" s="13">
        <v>233040000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x14ac:dyDescent="0.3">
      <c r="A40" s="5" t="s">
        <v>16</v>
      </c>
      <c r="B40" s="12" t="s">
        <v>30</v>
      </c>
      <c r="C40" s="13">
        <f t="shared" si="7"/>
        <v>0</v>
      </c>
      <c r="D40" s="13"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x14ac:dyDescent="0.3">
      <c r="A41" s="5" t="s">
        <v>16</v>
      </c>
      <c r="B41" s="12" t="s">
        <v>31</v>
      </c>
      <c r="C41" s="13">
        <f t="shared" si="7"/>
        <v>37076000</v>
      </c>
      <c r="D41" s="13">
        <v>37076000</v>
      </c>
      <c r="E41" s="13"/>
      <c r="F41" s="13"/>
      <c r="G41" s="13"/>
      <c r="H41" s="13"/>
      <c r="I41" s="13"/>
      <c r="J41" s="13"/>
      <c r="K41" s="13">
        <v>24404000</v>
      </c>
      <c r="L41" s="13">
        <v>24404000</v>
      </c>
      <c r="M41" s="13"/>
      <c r="N41" s="13"/>
      <c r="O41" s="13">
        <v>12672000</v>
      </c>
      <c r="P41" s="13">
        <v>12672000</v>
      </c>
      <c r="Q41" s="13"/>
      <c r="R41" s="13"/>
    </row>
    <row r="42" spans="1:18" x14ac:dyDescent="0.3">
      <c r="A42" s="5" t="s">
        <v>16</v>
      </c>
      <c r="B42" s="12" t="s">
        <v>32</v>
      </c>
      <c r="C42" s="13">
        <f t="shared" si="7"/>
        <v>409300000</v>
      </c>
      <c r="D42" s="13">
        <v>409300000</v>
      </c>
      <c r="E42" s="13"/>
      <c r="F42" s="13"/>
      <c r="G42" s="13"/>
      <c r="H42" s="13"/>
      <c r="I42" s="13"/>
      <c r="J42" s="13"/>
      <c r="K42" s="13">
        <v>409300000</v>
      </c>
      <c r="L42" s="13">
        <v>409300000</v>
      </c>
      <c r="M42" s="13"/>
      <c r="N42" s="13"/>
      <c r="O42" s="13"/>
      <c r="P42" s="13"/>
      <c r="Q42" s="13"/>
      <c r="R42" s="13"/>
    </row>
    <row r="43" spans="1:18" x14ac:dyDescent="0.3">
      <c r="A43" s="5">
        <v>3</v>
      </c>
      <c r="B43" s="6" t="s">
        <v>37</v>
      </c>
      <c r="C43" s="9">
        <f>C44+C47</f>
        <v>7049398686</v>
      </c>
      <c r="D43" s="9">
        <v>7049398686</v>
      </c>
      <c r="E43" s="9">
        <f t="shared" ref="E43:O43" si="8">E44+E47</f>
        <v>189381271</v>
      </c>
      <c r="F43" s="9">
        <v>189381271</v>
      </c>
      <c r="G43" s="9">
        <f t="shared" si="8"/>
        <v>753217642</v>
      </c>
      <c r="H43" s="9">
        <v>753217642</v>
      </c>
      <c r="I43" s="9"/>
      <c r="J43" s="9"/>
      <c r="K43" s="9">
        <f t="shared" si="8"/>
        <v>6098586000</v>
      </c>
      <c r="L43" s="9">
        <v>6098586000</v>
      </c>
      <c r="M43" s="9"/>
      <c r="N43" s="9"/>
      <c r="O43" s="9">
        <f t="shared" si="8"/>
        <v>8213773</v>
      </c>
      <c r="P43" s="9">
        <v>8213773</v>
      </c>
      <c r="Q43" s="9"/>
      <c r="R43" s="13"/>
    </row>
    <row r="44" spans="1:18" x14ac:dyDescent="0.3">
      <c r="A44" s="15" t="s">
        <v>34</v>
      </c>
      <c r="B44" s="17" t="s">
        <v>38</v>
      </c>
      <c r="C44" s="10">
        <f>C45+C46</f>
        <v>942598913</v>
      </c>
      <c r="D44" s="10">
        <v>942598913</v>
      </c>
      <c r="E44" s="10">
        <f t="shared" ref="E44:G44" si="9">E45+E46</f>
        <v>189381271</v>
      </c>
      <c r="F44" s="10">
        <v>189381271</v>
      </c>
      <c r="G44" s="10">
        <f t="shared" si="9"/>
        <v>753217642</v>
      </c>
      <c r="H44" s="10">
        <v>753217642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x14ac:dyDescent="0.3">
      <c r="A45" s="15"/>
      <c r="B45" s="18" t="s">
        <v>39</v>
      </c>
      <c r="C45" s="13">
        <f>E45+G45</f>
        <v>942598913</v>
      </c>
      <c r="D45" s="13">
        <v>942598913</v>
      </c>
      <c r="E45" s="13">
        <v>189381271</v>
      </c>
      <c r="F45" s="13">
        <v>189381271</v>
      </c>
      <c r="G45" s="13">
        <v>753217642</v>
      </c>
      <c r="H45" s="13">
        <v>753217642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x14ac:dyDescent="0.3">
      <c r="A46" s="15"/>
      <c r="B46" s="18" t="s">
        <v>40</v>
      </c>
      <c r="C46" s="10"/>
      <c r="D46" s="1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x14ac:dyDescent="0.3">
      <c r="A47" s="15" t="s">
        <v>36</v>
      </c>
      <c r="B47" s="17" t="s">
        <v>41</v>
      </c>
      <c r="C47" s="10">
        <f>C48</f>
        <v>6106799773</v>
      </c>
      <c r="D47" s="10">
        <v>6106799773</v>
      </c>
      <c r="E47" s="10"/>
      <c r="F47" s="10"/>
      <c r="G47" s="10"/>
      <c r="H47" s="10"/>
      <c r="I47" s="10"/>
      <c r="J47" s="10"/>
      <c r="K47" s="10">
        <f t="shared" ref="K47:O47" si="10">K48</f>
        <v>6098586000</v>
      </c>
      <c r="L47" s="10">
        <v>6098586000</v>
      </c>
      <c r="M47" s="10"/>
      <c r="N47" s="10"/>
      <c r="O47" s="10">
        <f t="shared" si="10"/>
        <v>8213773</v>
      </c>
      <c r="P47" s="10">
        <v>8213773</v>
      </c>
      <c r="Q47" s="10"/>
      <c r="R47" s="13"/>
    </row>
    <row r="48" spans="1:18" x14ac:dyDescent="0.3">
      <c r="A48" s="15"/>
      <c r="B48" s="18" t="s">
        <v>39</v>
      </c>
      <c r="C48" s="13">
        <f>K48+O48</f>
        <v>6106799773</v>
      </c>
      <c r="D48" s="13">
        <v>6106799773</v>
      </c>
      <c r="E48" s="13"/>
      <c r="F48" s="13"/>
      <c r="G48" s="13"/>
      <c r="H48" s="13"/>
      <c r="I48" s="13"/>
      <c r="J48" s="13"/>
      <c r="K48" s="13">
        <f>K11-K27</f>
        <v>6098586000</v>
      </c>
      <c r="L48" s="13">
        <v>6098586000</v>
      </c>
      <c r="M48" s="13"/>
      <c r="N48" s="13"/>
      <c r="O48" s="13">
        <v>8213773</v>
      </c>
      <c r="P48" s="13">
        <v>8213773</v>
      </c>
      <c r="Q48" s="13"/>
      <c r="R48" s="13"/>
    </row>
    <row r="49" spans="1:20" x14ac:dyDescent="0.3">
      <c r="A49" s="15"/>
      <c r="B49" s="18" t="s">
        <v>40</v>
      </c>
      <c r="C49" s="10"/>
      <c r="D49" s="1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20" x14ac:dyDescent="0.3">
      <c r="A50" s="15" t="s">
        <v>42</v>
      </c>
      <c r="B50" s="17" t="s">
        <v>43</v>
      </c>
      <c r="C50" s="10"/>
      <c r="D50" s="1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20" x14ac:dyDescent="0.3">
      <c r="A51" s="15"/>
      <c r="B51" s="18" t="s">
        <v>39</v>
      </c>
      <c r="C51" s="10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20" x14ac:dyDescent="0.3">
      <c r="A52" s="15"/>
      <c r="B52" s="18" t="s">
        <v>40</v>
      </c>
      <c r="C52" s="10"/>
      <c r="D52" s="1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20" x14ac:dyDescent="0.3">
      <c r="A53" s="5" t="s">
        <v>44</v>
      </c>
      <c r="B53" s="6" t="s">
        <v>63</v>
      </c>
      <c r="C53" s="9">
        <f>C54+C57+C60</f>
        <v>68246458244</v>
      </c>
      <c r="D53" s="9">
        <v>68246458244</v>
      </c>
      <c r="E53" s="9">
        <f>E54+E57+E60</f>
        <v>9689490486</v>
      </c>
      <c r="F53" s="9">
        <v>9689490486</v>
      </c>
      <c r="G53" s="9">
        <f>G54+G57+G60</f>
        <v>47752406708</v>
      </c>
      <c r="H53" s="9">
        <v>47752406708</v>
      </c>
      <c r="I53" s="9">
        <f>I54+I57+I60</f>
        <v>3451664831</v>
      </c>
      <c r="J53" s="9">
        <v>3451664831</v>
      </c>
      <c r="K53" s="9">
        <f>K54+K57+K60</f>
        <v>762772796</v>
      </c>
      <c r="L53" s="9">
        <v>762772796</v>
      </c>
      <c r="M53" s="9">
        <f>M54+M57+M60</f>
        <v>3277661986</v>
      </c>
      <c r="N53" s="9">
        <v>3277661986</v>
      </c>
      <c r="O53" s="9">
        <f>O54+O57+O60</f>
        <v>1691727530</v>
      </c>
      <c r="P53" s="9">
        <v>1691727530</v>
      </c>
      <c r="Q53" s="9">
        <f>Q54+Q57+Q60</f>
        <v>1620733907</v>
      </c>
      <c r="R53" s="9">
        <v>1620733907</v>
      </c>
    </row>
    <row r="54" spans="1:20" x14ac:dyDescent="0.3">
      <c r="A54" s="5">
        <v>1</v>
      </c>
      <c r="B54" s="6" t="s">
        <v>38</v>
      </c>
      <c r="C54" s="9">
        <f>C55+C56</f>
        <v>7762251988</v>
      </c>
      <c r="D54" s="9">
        <v>7762251988</v>
      </c>
      <c r="E54" s="9">
        <f>E55+E56</f>
        <v>6498726988</v>
      </c>
      <c r="F54" s="9">
        <v>6498726988</v>
      </c>
      <c r="G54" s="9">
        <f>G55+G56</f>
        <v>1263525000</v>
      </c>
      <c r="H54" s="9">
        <v>1263525000</v>
      </c>
      <c r="I54" s="9">
        <f>I55+I56</f>
        <v>0</v>
      </c>
      <c r="J54" s="9">
        <v>0</v>
      </c>
      <c r="K54" s="9">
        <f>K55+K56</f>
        <v>0</v>
      </c>
      <c r="L54" s="9">
        <v>0</v>
      </c>
      <c r="M54" s="9">
        <f>M55+M56</f>
        <v>0</v>
      </c>
      <c r="N54" s="9">
        <v>0</v>
      </c>
      <c r="O54" s="9">
        <f>O55+O56</f>
        <v>0</v>
      </c>
      <c r="P54" s="9">
        <v>0</v>
      </c>
      <c r="Q54" s="9">
        <f>Q55+Q56</f>
        <v>0</v>
      </c>
      <c r="R54" s="9">
        <v>0</v>
      </c>
    </row>
    <row r="55" spans="1:20" x14ac:dyDescent="0.3">
      <c r="A55" s="22" t="s">
        <v>14</v>
      </c>
      <c r="B55" s="23" t="s">
        <v>45</v>
      </c>
      <c r="C55" s="11">
        <f>E55+G55</f>
        <v>7013928464</v>
      </c>
      <c r="D55" s="11">
        <v>7013928464</v>
      </c>
      <c r="E55" s="11">
        <v>5760403464</v>
      </c>
      <c r="F55" s="11">
        <v>5760403464</v>
      </c>
      <c r="G55" s="11">
        <v>1253525000</v>
      </c>
      <c r="H55" s="11">
        <v>1253525000</v>
      </c>
      <c r="I55" s="24"/>
      <c r="J55" s="24"/>
      <c r="K55" s="24"/>
      <c r="L55" s="24"/>
      <c r="M55" s="24"/>
      <c r="N55" s="24"/>
      <c r="O55" s="24"/>
      <c r="P55" s="24"/>
      <c r="Q55" s="24"/>
      <c r="R55" s="9"/>
    </row>
    <row r="56" spans="1:20" x14ac:dyDescent="0.3">
      <c r="A56" s="22" t="s">
        <v>46</v>
      </c>
      <c r="B56" s="23" t="s">
        <v>47</v>
      </c>
      <c r="C56" s="11">
        <f>E56+G56</f>
        <v>748323524</v>
      </c>
      <c r="D56" s="11">
        <v>748323524</v>
      </c>
      <c r="E56" s="11">
        <v>738323524</v>
      </c>
      <c r="F56" s="11">
        <v>738323524</v>
      </c>
      <c r="G56" s="11">
        <v>10000000</v>
      </c>
      <c r="H56" s="11">
        <v>10000000</v>
      </c>
      <c r="I56" s="24"/>
      <c r="J56" s="24"/>
      <c r="K56" s="24"/>
      <c r="L56" s="24"/>
      <c r="M56" s="24"/>
      <c r="N56" s="24"/>
      <c r="O56" s="24"/>
      <c r="P56" s="24"/>
      <c r="Q56" s="24"/>
      <c r="R56" s="9"/>
    </row>
    <row r="57" spans="1:20" x14ac:dyDescent="0.3">
      <c r="A57" s="5">
        <v>2</v>
      </c>
      <c r="B57" s="6" t="s">
        <v>48</v>
      </c>
      <c r="C57" s="20">
        <f>C58+C59</f>
        <v>11927980650</v>
      </c>
      <c r="D57" s="20">
        <v>11927980650</v>
      </c>
      <c r="E57" s="20">
        <f>E58+E59</f>
        <v>3030763498</v>
      </c>
      <c r="F57" s="20">
        <v>3030763498</v>
      </c>
      <c r="G57" s="20">
        <f>G58+G59</f>
        <v>0</v>
      </c>
      <c r="H57" s="20">
        <v>0</v>
      </c>
      <c r="I57" s="20">
        <f>I58+I59</f>
        <v>1849664831</v>
      </c>
      <c r="J57" s="20">
        <v>1849664831</v>
      </c>
      <c r="K57" s="20">
        <f>K58+K59</f>
        <v>762772796</v>
      </c>
      <c r="L57" s="20">
        <v>762772796</v>
      </c>
      <c r="M57" s="20">
        <f>M58+M59</f>
        <v>3277661986</v>
      </c>
      <c r="N57" s="20">
        <v>3277661986</v>
      </c>
      <c r="O57" s="20">
        <f>O58+O59</f>
        <v>1386383632</v>
      </c>
      <c r="P57" s="20">
        <v>1386383632</v>
      </c>
      <c r="Q57" s="20">
        <f>Q58+Q59</f>
        <v>1620733907</v>
      </c>
      <c r="R57" s="9">
        <v>1620733907</v>
      </c>
    </row>
    <row r="58" spans="1:20" x14ac:dyDescent="0.3">
      <c r="A58" s="22" t="s">
        <v>34</v>
      </c>
      <c r="B58" s="23" t="s">
        <v>45</v>
      </c>
      <c r="C58" s="25">
        <f>I58+K58+M58+O58+Q58</f>
        <v>1516441911</v>
      </c>
      <c r="D58" s="25">
        <v>1516441911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>
        <v>663983554</v>
      </c>
      <c r="P58" s="25">
        <v>663983554</v>
      </c>
      <c r="Q58" s="25">
        <v>852458357</v>
      </c>
      <c r="R58" s="25">
        <v>852458357</v>
      </c>
    </row>
    <row r="59" spans="1:20" x14ac:dyDescent="0.3">
      <c r="A59" s="22" t="s">
        <v>36</v>
      </c>
      <c r="B59" s="23" t="s">
        <v>47</v>
      </c>
      <c r="C59" s="25">
        <f>E59+I59+K59+M59+O59+Q59</f>
        <v>10411538739</v>
      </c>
      <c r="D59" s="25">
        <v>10411538739</v>
      </c>
      <c r="E59" s="25">
        <v>3030763498</v>
      </c>
      <c r="F59" s="25">
        <v>3030763498</v>
      </c>
      <c r="G59" s="25"/>
      <c r="H59" s="25"/>
      <c r="I59" s="25">
        <v>1849664831</v>
      </c>
      <c r="J59" s="25">
        <v>1849664831</v>
      </c>
      <c r="K59" s="25">
        <v>762772796</v>
      </c>
      <c r="L59" s="25">
        <v>762772796</v>
      </c>
      <c r="M59" s="25">
        <v>3277661986</v>
      </c>
      <c r="N59" s="25">
        <v>3277661986</v>
      </c>
      <c r="O59" s="25">
        <v>722400078</v>
      </c>
      <c r="P59" s="25">
        <v>722400078</v>
      </c>
      <c r="Q59" s="25">
        <v>768275550</v>
      </c>
      <c r="R59" s="25">
        <v>768275550</v>
      </c>
      <c r="T59" s="19"/>
    </row>
    <row r="60" spans="1:20" x14ac:dyDescent="0.3">
      <c r="A60" s="5">
        <v>3</v>
      </c>
      <c r="B60" s="6" t="s">
        <v>49</v>
      </c>
      <c r="C60" s="20">
        <f>C61+C62</f>
        <v>48556225606</v>
      </c>
      <c r="D60" s="20">
        <v>48556225606</v>
      </c>
      <c r="E60" s="20">
        <f>E61+E62</f>
        <v>160000000</v>
      </c>
      <c r="F60" s="20">
        <v>160000000</v>
      </c>
      <c r="G60" s="20">
        <f>G61+G62</f>
        <v>46488881708</v>
      </c>
      <c r="H60" s="20">
        <v>46488881708</v>
      </c>
      <c r="I60" s="20">
        <f>I61+I62</f>
        <v>1602000000</v>
      </c>
      <c r="J60" s="20">
        <v>1602000000</v>
      </c>
      <c r="K60" s="20">
        <f>K61+K62</f>
        <v>0</v>
      </c>
      <c r="L60" s="20">
        <v>0</v>
      </c>
      <c r="M60" s="20">
        <f>M61+M62</f>
        <v>0</v>
      </c>
      <c r="N60" s="20">
        <v>0</v>
      </c>
      <c r="O60" s="20">
        <f>O61+O62</f>
        <v>305343898</v>
      </c>
      <c r="P60" s="20">
        <v>305343898</v>
      </c>
      <c r="Q60" s="20">
        <f>Q61+Q62</f>
        <v>0</v>
      </c>
      <c r="R60" s="21"/>
    </row>
    <row r="61" spans="1:20" x14ac:dyDescent="0.3">
      <c r="A61" s="22" t="s">
        <v>50</v>
      </c>
      <c r="B61" s="23" t="s">
        <v>51</v>
      </c>
      <c r="C61" s="24">
        <f>I61</f>
        <v>1177000000</v>
      </c>
      <c r="D61" s="24">
        <v>1177000000</v>
      </c>
      <c r="E61" s="24"/>
      <c r="F61" s="24"/>
      <c r="G61" s="24"/>
      <c r="H61" s="24"/>
      <c r="I61" s="24">
        <v>1177000000</v>
      </c>
      <c r="J61" s="24">
        <v>1177000000</v>
      </c>
      <c r="K61" s="24"/>
      <c r="L61" s="24"/>
      <c r="M61" s="24"/>
      <c r="N61" s="24"/>
      <c r="O61" s="24"/>
      <c r="P61" s="24"/>
      <c r="Q61" s="24"/>
      <c r="R61" s="21"/>
    </row>
    <row r="62" spans="1:20" x14ac:dyDescent="0.3">
      <c r="A62" s="22" t="s">
        <v>52</v>
      </c>
      <c r="B62" s="23" t="s">
        <v>47</v>
      </c>
      <c r="C62" s="24">
        <f>E62+G62+I62+O62</f>
        <v>47379225606</v>
      </c>
      <c r="D62" s="24">
        <v>47379225606</v>
      </c>
      <c r="E62" s="24">
        <f>E63+E64</f>
        <v>160000000</v>
      </c>
      <c r="F62" s="24">
        <v>160000000</v>
      </c>
      <c r="G62" s="24">
        <f>G63+G64</f>
        <v>46488881708</v>
      </c>
      <c r="H62" s="24">
        <v>46488881708</v>
      </c>
      <c r="I62" s="24">
        <f>I63+I64</f>
        <v>425000000</v>
      </c>
      <c r="J62" s="24">
        <v>425000000</v>
      </c>
      <c r="K62" s="24">
        <f>K63+K64</f>
        <v>0</v>
      </c>
      <c r="L62" s="24">
        <v>0</v>
      </c>
      <c r="M62" s="24">
        <f>M63+M64</f>
        <v>0</v>
      </c>
      <c r="N62" s="24">
        <v>0</v>
      </c>
      <c r="O62" s="24">
        <f>O63+O64</f>
        <v>305343898</v>
      </c>
      <c r="P62" s="24">
        <v>305343898</v>
      </c>
      <c r="Q62" s="24">
        <f>Q63+Q64</f>
        <v>0</v>
      </c>
      <c r="R62" s="21"/>
    </row>
    <row r="63" spans="1:20" x14ac:dyDescent="0.3">
      <c r="A63" s="22" t="s">
        <v>53</v>
      </c>
      <c r="B63" s="23" t="s">
        <v>54</v>
      </c>
      <c r="C63" s="24">
        <f>E63+G63+I63+O63</f>
        <v>1395343898</v>
      </c>
      <c r="D63" s="24">
        <v>1395343898</v>
      </c>
      <c r="E63" s="24">
        <v>160000000</v>
      </c>
      <c r="F63" s="24">
        <v>160000000</v>
      </c>
      <c r="G63" s="24">
        <v>505000000</v>
      </c>
      <c r="H63" s="24">
        <v>505000000</v>
      </c>
      <c r="I63" s="24">
        <v>425000000</v>
      </c>
      <c r="J63" s="24">
        <v>425000000</v>
      </c>
      <c r="K63" s="24"/>
      <c r="L63" s="24"/>
      <c r="M63" s="24"/>
      <c r="N63" s="24"/>
      <c r="O63" s="24">
        <v>305343898</v>
      </c>
      <c r="P63" s="24">
        <v>305343898</v>
      </c>
      <c r="Q63" s="24"/>
      <c r="R63" s="21"/>
    </row>
    <row r="64" spans="1:20" x14ac:dyDescent="0.3">
      <c r="A64" s="26" t="s">
        <v>55</v>
      </c>
      <c r="B64" s="23" t="s">
        <v>56</v>
      </c>
      <c r="C64" s="24">
        <f>E64+G64+I64+O64</f>
        <v>45983881708</v>
      </c>
      <c r="D64" s="24">
        <v>45983881708</v>
      </c>
      <c r="E64" s="24"/>
      <c r="F64" s="24"/>
      <c r="G64" s="24">
        <v>45983881708</v>
      </c>
      <c r="H64" s="24">
        <v>45983881708</v>
      </c>
      <c r="I64" s="24"/>
      <c r="J64" s="24"/>
      <c r="K64" s="24"/>
      <c r="L64" s="24"/>
      <c r="M64" s="24"/>
      <c r="N64" s="24"/>
      <c r="O64" s="24"/>
      <c r="P64" s="24"/>
      <c r="Q64" s="24"/>
      <c r="R64" s="21"/>
    </row>
  </sheetData>
  <mergeCells count="31">
    <mergeCell ref="M1:Q1"/>
    <mergeCell ref="A3:Q3"/>
    <mergeCell ref="A4:Q4"/>
    <mergeCell ref="O5:Q5"/>
    <mergeCell ref="A6:A9"/>
    <mergeCell ref="B6:B9"/>
    <mergeCell ref="E7:F7"/>
    <mergeCell ref="P8:P9"/>
    <mergeCell ref="Q8:Q9"/>
    <mergeCell ref="R8:R9"/>
    <mergeCell ref="G7:H7"/>
    <mergeCell ref="I7:J7"/>
    <mergeCell ref="K7:L7"/>
    <mergeCell ref="M7:N7"/>
    <mergeCell ref="O7:P7"/>
    <mergeCell ref="C6:D7"/>
    <mergeCell ref="C8:C9"/>
    <mergeCell ref="D8:D9"/>
    <mergeCell ref="Q7:R7"/>
    <mergeCell ref="E6:R6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EC7BFF55832959429B5E4CE5D153CD1F" ma:contentTypeVersion="1" ma:contentTypeDescription="Upload an image." ma:contentTypeScope="" ma:versionID="db985286db257069a5c5542d571d2053">
  <xsd:schema xmlns:xsd="http://www.w3.org/2001/XMLSchema" xmlns:xs="http://www.w3.org/2001/XMLSchema" xmlns:p="http://schemas.microsoft.com/office/2006/metadata/properties" xmlns:ns1="http://schemas.microsoft.com/sharepoint/v3" xmlns:ns2="C2735AFE-7417-4132-AE00-5671C75502B7" xmlns:ns3="http://schemas.microsoft.com/sharepoint/v3/fields" targetNamespace="http://schemas.microsoft.com/office/2006/metadata/properties" ma:root="true" ma:fieldsID="06c67a423d03607dca2238b56fe88387" ns1:_="" ns2:_="" ns3:_="">
    <xsd:import namespace="http://schemas.microsoft.com/sharepoint/v3"/>
    <xsd:import namespace="C2735AFE-7417-4132-AE00-5671C75502B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35AFE-7417-4132-AE00-5671C75502B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C2735AFE-7417-4132-AE00-5671C75502B7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82F151B-AAC3-4579-8B50-B3199189F369}"/>
</file>

<file path=customXml/itemProps2.xml><?xml version="1.0" encoding="utf-8"?>
<ds:datastoreItem xmlns:ds="http://schemas.openxmlformats.org/officeDocument/2006/customXml" ds:itemID="{D1960035-AD3A-40B1-ADEE-C9635DC56349}"/>
</file>

<file path=customXml/itemProps3.xml><?xml version="1.0" encoding="utf-8"?>
<ds:datastoreItem xmlns:ds="http://schemas.openxmlformats.org/officeDocument/2006/customXml" ds:itemID="{8E630F41-659A-4AF0-AD5C-C9D7CF7C6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Biểu công khai QT 2022</vt:lpstr>
      <vt:lpstr>'Biểu công khai QT 2022'!Print_Titles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keywords/>
  <dc:description/>
  <cp:lastModifiedBy>MyPC</cp:lastModifiedBy>
  <cp:lastPrinted>2023-01-04T07:57:13Z</cp:lastPrinted>
  <dcterms:created xsi:type="dcterms:W3CDTF">2022-12-25T10:37:35Z</dcterms:created>
  <dcterms:modified xsi:type="dcterms:W3CDTF">2023-08-22T02:11:27Z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0x0101009148F5A04DDD49CBA7127AADA5FB792B00AADE34325A8B49CDA8BB4DB53328F21400EC7BFF55832959429B5E4CE5D153CD1F</vt:lpwstr>
  </property>
</Properties>
</file>